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OA-2024/Q3/"/>
    </mc:Choice>
  </mc:AlternateContent>
  <xr:revisionPtr revIDLastSave="180" documentId="8_{4E64CAA9-6278-4A20-AF56-22C37E1512BB}" xr6:coauthVersionLast="47" xr6:coauthVersionMax="47" xr10:uidLastSave="{B8DE4CAB-F8FC-4468-BAD8-B4E63DAF6614}"/>
  <bookViews>
    <workbookView xWindow="-120" yWindow="-120" windowWidth="29040" windowHeight="15840" activeTab="4" xr2:uid="{00000000-000D-0000-FFFF-FFFF00000000}"/>
  </bookViews>
  <sheets>
    <sheet name="Q3 2024" sheetId="1" r:id="rId1"/>
    <sheet name="fördelning mellan trad &amp; fond" sheetId="6" r:id="rId2"/>
    <sheet name="Juli" sheetId="4" r:id="rId3"/>
    <sheet name="Augusti" sheetId="3" r:id="rId4"/>
    <sheet name="September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6" l="1"/>
  <c r="G2" i="6"/>
  <c r="F3" i="6"/>
  <c r="G3" i="6"/>
  <c r="F4" i="6"/>
  <c r="G4" i="6"/>
  <c r="F5" i="6"/>
  <c r="G5" i="6"/>
  <c r="F6" i="6"/>
  <c r="G6" i="6"/>
  <c r="F7" i="6"/>
  <c r="G7" i="6"/>
  <c r="F8" i="6"/>
  <c r="G8" i="6"/>
  <c r="F9" i="6"/>
  <c r="G9" i="6"/>
  <c r="F10" i="6"/>
  <c r="G10" i="6"/>
  <c r="F11" i="6"/>
  <c r="G11" i="6"/>
  <c r="F12" i="6"/>
  <c r="G12" i="6"/>
  <c r="B13" i="6"/>
  <c r="C13" i="6"/>
  <c r="C29" i="6" s="1"/>
  <c r="D13" i="6"/>
  <c r="E13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B28" i="6"/>
  <c r="B29" i="6" s="1"/>
  <c r="C28" i="6"/>
  <c r="D28" i="6"/>
  <c r="D29" i="6" s="1"/>
  <c r="E28" i="6"/>
  <c r="E29" i="6" s="1"/>
  <c r="F26" i="2"/>
  <c r="G26" i="2"/>
  <c r="E26" i="2"/>
  <c r="C26" i="2"/>
  <c r="D26" i="2"/>
  <c r="B26" i="2"/>
  <c r="F24" i="2"/>
  <c r="G24" i="2"/>
  <c r="F25" i="2"/>
  <c r="G25" i="2"/>
  <c r="C26" i="3"/>
  <c r="D26" i="3"/>
  <c r="E26" i="3"/>
  <c r="B26" i="3"/>
  <c r="C26" i="4"/>
  <c r="D26" i="4"/>
  <c r="E26" i="4"/>
  <c r="B26" i="4"/>
  <c r="G26" i="4"/>
  <c r="F26" i="4"/>
  <c r="F25" i="3"/>
  <c r="G25" i="3"/>
  <c r="F10" i="4"/>
  <c r="G10" i="4"/>
  <c r="F25" i="4"/>
  <c r="G25" i="4"/>
  <c r="G26" i="1"/>
  <c r="F26" i="1"/>
  <c r="F23" i="3" l="1"/>
  <c r="G23" i="3"/>
  <c r="F24" i="3"/>
  <c r="G24" i="3"/>
  <c r="F24" i="4"/>
  <c r="G24" i="4"/>
  <c r="F23" i="4"/>
  <c r="G23" i="4"/>
  <c r="F21" i="3"/>
  <c r="G21" i="3"/>
  <c r="F18" i="1"/>
  <c r="G18" i="1"/>
  <c r="F2" i="1"/>
  <c r="G2" i="1"/>
  <c r="F3" i="1"/>
  <c r="G3" i="1"/>
  <c r="F4" i="1"/>
  <c r="G4" i="1"/>
  <c r="G20" i="4" l="1"/>
  <c r="F20" i="4"/>
  <c r="G8" i="4"/>
  <c r="F8" i="4"/>
  <c r="G19" i="4"/>
  <c r="F19" i="4"/>
  <c r="G12" i="4"/>
  <c r="F12" i="4"/>
  <c r="G5" i="4"/>
  <c r="F5" i="4"/>
  <c r="G2" i="4"/>
  <c r="F2" i="4"/>
  <c r="G18" i="4"/>
  <c r="F18" i="4"/>
  <c r="G13" i="4"/>
  <c r="F13" i="4"/>
  <c r="G22" i="4"/>
  <c r="F22" i="4"/>
  <c r="G21" i="4"/>
  <c r="F21" i="4"/>
  <c r="G16" i="4"/>
  <c r="F16" i="4"/>
  <c r="G17" i="4"/>
  <c r="F17" i="4"/>
  <c r="G9" i="4"/>
  <c r="F9" i="4"/>
  <c r="G14" i="4"/>
  <c r="F14" i="4"/>
  <c r="G7" i="4"/>
  <c r="F7" i="4"/>
  <c r="G15" i="4"/>
  <c r="F15" i="4"/>
  <c r="G3" i="4"/>
  <c r="F3" i="4"/>
  <c r="G4" i="4"/>
  <c r="F4" i="4"/>
  <c r="G11" i="4"/>
  <c r="F11" i="4"/>
  <c r="G6" i="4"/>
  <c r="F6" i="4"/>
  <c r="G19" i="3"/>
  <c r="F19" i="3"/>
  <c r="G8" i="3"/>
  <c r="F8" i="3"/>
  <c r="G18" i="3"/>
  <c r="F18" i="3"/>
  <c r="G12" i="3"/>
  <c r="F12" i="3"/>
  <c r="G5" i="3"/>
  <c r="F5" i="3"/>
  <c r="G2" i="3"/>
  <c r="F2" i="3"/>
  <c r="G13" i="3"/>
  <c r="F13" i="3"/>
  <c r="G22" i="3"/>
  <c r="F22" i="3"/>
  <c r="G20" i="3"/>
  <c r="F20" i="3"/>
  <c r="G16" i="3"/>
  <c r="F16" i="3"/>
  <c r="G14" i="3"/>
  <c r="F14" i="3"/>
  <c r="G7" i="3"/>
  <c r="F7" i="3"/>
  <c r="G17" i="3"/>
  <c r="F17" i="3"/>
  <c r="G15" i="3"/>
  <c r="F15" i="3"/>
  <c r="G10" i="3"/>
  <c r="F10" i="3"/>
  <c r="G9" i="3"/>
  <c r="F9" i="3"/>
  <c r="G3" i="3"/>
  <c r="F3" i="3"/>
  <c r="G4" i="3"/>
  <c r="F4" i="3"/>
  <c r="G11" i="3"/>
  <c r="F11" i="3"/>
  <c r="G6" i="3"/>
  <c r="F6" i="3"/>
  <c r="G21" i="2"/>
  <c r="F21" i="2"/>
  <c r="G8" i="2"/>
  <c r="F8" i="2"/>
  <c r="G20" i="2"/>
  <c r="F20" i="2"/>
  <c r="G12" i="2"/>
  <c r="F12" i="2"/>
  <c r="G5" i="2"/>
  <c r="F5" i="2"/>
  <c r="G2" i="2"/>
  <c r="F2" i="2"/>
  <c r="G19" i="2"/>
  <c r="F19" i="2"/>
  <c r="G13" i="2"/>
  <c r="F13" i="2"/>
  <c r="G23" i="2"/>
  <c r="F23" i="2"/>
  <c r="G22" i="2"/>
  <c r="F22" i="2"/>
  <c r="G16" i="2"/>
  <c r="F16" i="2"/>
  <c r="G18" i="2"/>
  <c r="F18" i="2"/>
  <c r="G14" i="2"/>
  <c r="F14" i="2"/>
  <c r="G7" i="2"/>
  <c r="F7" i="2"/>
  <c r="G17" i="2"/>
  <c r="F17" i="2"/>
  <c r="G15" i="2"/>
  <c r="F15" i="2"/>
  <c r="G10" i="2"/>
  <c r="F10" i="2"/>
  <c r="G9" i="2"/>
  <c r="F9" i="2"/>
  <c r="G3" i="2"/>
  <c r="F3" i="2"/>
  <c r="G4" i="2"/>
  <c r="F4" i="2"/>
  <c r="G11" i="2"/>
  <c r="F11" i="2"/>
  <c r="G6" i="2"/>
  <c r="F6" i="2"/>
  <c r="E26" i="1"/>
  <c r="B26" i="1"/>
  <c r="C26" i="1"/>
  <c r="D26" i="1"/>
  <c r="G23" i="1"/>
  <c r="F23" i="1"/>
  <c r="G8" i="1"/>
  <c r="F8" i="1"/>
  <c r="G22" i="1"/>
  <c r="F22" i="1"/>
  <c r="G13" i="1"/>
  <c r="F13" i="1"/>
  <c r="G5" i="1"/>
  <c r="F5" i="1"/>
  <c r="G21" i="1"/>
  <c r="F21" i="1"/>
  <c r="G14" i="1"/>
  <c r="F14" i="1"/>
  <c r="G25" i="1"/>
  <c r="F25" i="1"/>
  <c r="G24" i="1"/>
  <c r="F24" i="1"/>
  <c r="G16" i="1"/>
  <c r="F16" i="1"/>
  <c r="G20" i="1"/>
  <c r="F20" i="1"/>
  <c r="G10" i="1"/>
  <c r="F10" i="1"/>
  <c r="G15" i="1"/>
  <c r="F15" i="1"/>
  <c r="G6" i="1"/>
  <c r="F6" i="1"/>
  <c r="G19" i="1"/>
  <c r="F19" i="1"/>
  <c r="G17" i="1"/>
  <c r="F17" i="1"/>
  <c r="G11" i="1"/>
  <c r="F11" i="1"/>
  <c r="G9" i="1"/>
  <c r="F9" i="1"/>
  <c r="G12" i="1"/>
  <c r="F12" i="1"/>
  <c r="G7" i="1"/>
  <c r="F7" i="1"/>
  <c r="F26" i="3" l="1"/>
  <c r="G26" i="3"/>
</calcChain>
</file>

<file path=xl/sharedStrings.xml><?xml version="1.0" encoding="utf-8"?>
<sst xmlns="http://schemas.openxmlformats.org/spreadsheetml/2006/main" count="169" uniqueCount="42">
  <si>
    <t>Bolagsnamn</t>
  </si>
  <si>
    <t>Antal inflyttade försäkringar</t>
  </si>
  <si>
    <t>Inflyttat Belopp</t>
  </si>
  <si>
    <t>Antal utflyttade försäkringar</t>
  </si>
  <si>
    <t>Utflyttat Belopp</t>
  </si>
  <si>
    <t>Flyttar netto</t>
  </si>
  <si>
    <t>Kapital netto</t>
  </si>
  <si>
    <t>Alecta (Trad)</t>
  </si>
  <si>
    <t>AMF (Fond)</t>
  </si>
  <si>
    <t>AMF (Trad)</t>
  </si>
  <si>
    <t>Folksam (Fond)</t>
  </si>
  <si>
    <t>Folksam (Trad)</t>
  </si>
  <si>
    <t>Folksam LO (Fond)</t>
  </si>
  <si>
    <t>Futur Pension (Fond)</t>
  </si>
  <si>
    <t>Handelsbanken (Fond)</t>
  </si>
  <si>
    <t>Handelsbanken (Trad)</t>
  </si>
  <si>
    <t>KPA (Fond)</t>
  </si>
  <si>
    <t>KPA (Trad)</t>
  </si>
  <si>
    <t>Länsförsäkringar (Fond)</t>
  </si>
  <si>
    <t>Länsförsäkringar (Trad)</t>
  </si>
  <si>
    <t>Lärarfonder (Fond)</t>
  </si>
  <si>
    <t>Nordea (Fond)</t>
  </si>
  <si>
    <t>Nordea (Trad)</t>
  </si>
  <si>
    <t>Nordnet (Fond)</t>
  </si>
  <si>
    <t>SEB (Fond)</t>
  </si>
  <si>
    <t>SEB (Trad)</t>
  </si>
  <si>
    <t>Skandia (Trad)</t>
  </si>
  <si>
    <t>SPP (Fond)</t>
  </si>
  <si>
    <t>SPP (Trad)</t>
  </si>
  <si>
    <t>Swedbank (Fond)</t>
  </si>
  <si>
    <t>Swedbank (Trad)</t>
  </si>
  <si>
    <t>Försäkringsbolag trad</t>
  </si>
  <si>
    <t>Antal flytt in</t>
  </si>
  <si>
    <t>Antal flytt ut</t>
  </si>
  <si>
    <t>Försäkringsbolag fond</t>
  </si>
  <si>
    <t>Totalt</t>
  </si>
  <si>
    <t xml:space="preserve">Folksam LO (Fond) </t>
  </si>
  <si>
    <t>Futur pension (Fond)</t>
  </si>
  <si>
    <t>Totalt Q3 2024</t>
  </si>
  <si>
    <t>Totalt fond Q3 2024</t>
  </si>
  <si>
    <t>Svenska Lärarfonder (Fond)</t>
  </si>
  <si>
    <t>Totalt trad 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</si>
</sst>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B4C6E7"/>
      </patternFill>
    </fill>
    <fill>
      <patternFill patternType="solid">
        <fgColor rgb="FF92D050"/>
        <bgColor rgb="FFFFE699"/>
      </patternFill>
    </fill>
    <fill>
      <patternFill patternType="solid">
        <fgColor rgb="FF92D050"/>
        <bgColor rgb="FFB4C6E7"/>
      </patternFill>
    </fill>
    <fill>
      <patternFill patternType="solid">
        <fgColor rgb="FF002060"/>
        <bgColor rgb="FFBFBFBF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3" fontId="4" fillId="0" borderId="1" xfId="0" applyNumberFormat="1" applyFont="1" applyBorder="1"/>
    <xf numFmtId="3" fontId="0" fillId="0" borderId="1" xfId="0" applyNumberFormat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/>
    <xf numFmtId="3" fontId="3" fillId="6" borderId="1" xfId="0" applyNumberFormat="1" applyFont="1" applyFill="1" applyBorder="1"/>
    <xf numFmtId="0" fontId="5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6" fillId="6" borderId="1" xfId="0" applyFont="1" applyFill="1" applyBorder="1"/>
    <xf numFmtId="3" fontId="6" fillId="6" borderId="1" xfId="0" applyNumberFormat="1" applyFont="1" applyFill="1" applyBorder="1"/>
    <xf numFmtId="3" fontId="5" fillId="6" borderId="1" xfId="0" applyNumberFormat="1" applyFont="1" applyFill="1" applyBorder="1"/>
    <xf numFmtId="164" fontId="12" fillId="0" borderId="0" xfId="1" applyNumberFormat="1"/>
    <xf numFmtId="0" fontId="13" fillId="0" borderId="0" xfId="2"/>
    <xf numFmtId="0" fontId="11" fillId="5" borderId="2" xfId="2" applyFont="1" applyFill="1" applyBorder="1"/>
    <xf numFmtId="3" fontId="10" fillId="5" borderId="2" xfId="2" applyNumberFormat="1" applyFont="1" applyFill="1" applyBorder="1"/>
    <xf numFmtId="0" fontId="10" fillId="5" borderId="2" xfId="2" applyFont="1" applyFill="1" applyBorder="1"/>
    <xf numFmtId="0" fontId="9" fillId="3" borderId="2" xfId="2" applyFont="1" applyFill="1" applyBorder="1"/>
    <xf numFmtId="3" fontId="7" fillId="4" borderId="2" xfId="2" applyNumberFormat="1" applyFont="1" applyFill="1" applyBorder="1"/>
    <xf numFmtId="0" fontId="7" fillId="4" borderId="2" xfId="2" applyFont="1" applyFill="1" applyBorder="1"/>
    <xf numFmtId="0" fontId="7" fillId="3" borderId="2" xfId="2" applyFont="1" applyFill="1" applyBorder="1"/>
    <xf numFmtId="3" fontId="3" fillId="0" borderId="1" xfId="2" applyNumberFormat="1" applyFont="1" applyBorder="1" applyAlignment="1">
      <alignment horizontal="right"/>
    </xf>
    <xf numFmtId="3" fontId="8" fillId="0" borderId="2" xfId="2" applyNumberFormat="1" applyFont="1" applyBorder="1"/>
    <xf numFmtId="0" fontId="8" fillId="0" borderId="2" xfId="2" applyFont="1" applyBorder="1"/>
    <xf numFmtId="0" fontId="7" fillId="0" borderId="2" xfId="2" applyFont="1" applyBorder="1"/>
    <xf numFmtId="0" fontId="7" fillId="3" borderId="2" xfId="2" applyFont="1" applyFill="1" applyBorder="1" applyAlignment="1">
      <alignment horizontal="right"/>
    </xf>
    <xf numFmtId="0" fontId="7" fillId="3" borderId="0" xfId="2" applyFont="1" applyFill="1"/>
    <xf numFmtId="0" fontId="9" fillId="2" borderId="2" xfId="2" applyFont="1" applyFill="1" applyBorder="1"/>
    <xf numFmtId="3" fontId="7" fillId="2" borderId="2" xfId="2" applyNumberFormat="1" applyFont="1" applyFill="1" applyBorder="1"/>
    <xf numFmtId="0" fontId="7" fillId="2" borderId="2" xfId="2" applyFont="1" applyFill="1" applyBorder="1"/>
    <xf numFmtId="164" fontId="13" fillId="0" borderId="0" xfId="2" applyNumberFormat="1"/>
    <xf numFmtId="0" fontId="7" fillId="2" borderId="2" xfId="2" applyFont="1" applyFill="1" applyBorder="1" applyAlignment="1">
      <alignment horizontal="right"/>
    </xf>
    <xf numFmtId="3" fontId="0" fillId="0" borderId="0" xfId="0" applyNumberFormat="1"/>
  </cellXfs>
  <cellStyles count="3">
    <cellStyle name="Normal" xfId="0" builtinId="0"/>
    <cellStyle name="Normal 2" xfId="2" xr:uid="{791BA141-3FD9-41E6-8B7E-CDC6E0933E86}"/>
    <cellStyle name="Normal 3" xfId="1" xr:uid="{51A7476E-92F0-490F-A432-D976DBF92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workbookViewId="0">
      <selection activeCell="B24" sqref="B24:E24"/>
    </sheetView>
  </sheetViews>
  <sheetFormatPr defaultRowHeight="18" customHeight="1" x14ac:dyDescent="0.25"/>
  <cols>
    <col min="1" max="1" width="20.5703125" style="1" customWidth="1" collapsed="1"/>
    <col min="2" max="2" width="23.42578125" style="1" bestFit="1" customWidth="1" collapsed="1"/>
    <col min="3" max="3" width="13.42578125" style="1" bestFit="1" customWidth="1" collapsed="1"/>
    <col min="4" max="4" width="23.5703125" style="1" bestFit="1" customWidth="1" collapsed="1"/>
    <col min="5" max="5" width="13.7109375" style="1" bestFit="1" customWidth="1" collapsed="1"/>
    <col min="6" max="6" width="16.42578125" customWidth="1"/>
    <col min="7" max="7" width="18.140625" customWidth="1"/>
  </cols>
  <sheetData>
    <row r="1" spans="1:7" ht="18" customHeight="1" x14ac:dyDescent="0.2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G1" s="12" t="s">
        <v>6</v>
      </c>
    </row>
    <row r="2" spans="1:7" ht="18" customHeight="1" x14ac:dyDescent="0.25">
      <c r="A2" s="2" t="s">
        <v>7</v>
      </c>
      <c r="B2" s="2">
        <v>1</v>
      </c>
      <c r="C2" s="3">
        <v>551237.93000000005</v>
      </c>
      <c r="D2" s="2">
        <v>9</v>
      </c>
      <c r="E2" s="3">
        <v>1382788.88</v>
      </c>
      <c r="F2" s="4">
        <f t="shared" ref="F2:F25" si="0">SUM(B2-D2)</f>
        <v>-8</v>
      </c>
      <c r="G2" s="4">
        <f t="shared" ref="G2:G25" si="1">SUM(C2-E2)</f>
        <v>-831550.94999999984</v>
      </c>
    </row>
    <row r="3" spans="1:7" ht="18" customHeight="1" x14ac:dyDescent="0.25">
      <c r="A3" s="2" t="s">
        <v>8</v>
      </c>
      <c r="B3" s="2">
        <v>63</v>
      </c>
      <c r="C3" s="3">
        <v>10871943.01</v>
      </c>
      <c r="D3" s="2">
        <v>105</v>
      </c>
      <c r="E3" s="3">
        <v>22491805.219999999</v>
      </c>
      <c r="F3" s="4">
        <f t="shared" si="0"/>
        <v>-42</v>
      </c>
      <c r="G3" s="4">
        <f t="shared" si="1"/>
        <v>-11619862.209999999</v>
      </c>
    </row>
    <row r="4" spans="1:7" ht="18" customHeight="1" x14ac:dyDescent="0.25">
      <c r="A4" s="2" t="s">
        <v>9</v>
      </c>
      <c r="B4" s="2">
        <v>6</v>
      </c>
      <c r="C4" s="3">
        <v>1877608.45</v>
      </c>
      <c r="D4" s="2">
        <v>167</v>
      </c>
      <c r="E4" s="3">
        <v>23430315.219999999</v>
      </c>
      <c r="F4" s="4">
        <f t="shared" si="0"/>
        <v>-161</v>
      </c>
      <c r="G4" s="4">
        <f t="shared" si="1"/>
        <v>-21552706.77</v>
      </c>
    </row>
    <row r="5" spans="1:7" ht="18" customHeight="1" x14ac:dyDescent="0.25">
      <c r="A5" s="2" t="s">
        <v>10</v>
      </c>
      <c r="B5" s="2">
        <v>0</v>
      </c>
      <c r="C5" s="3">
        <v>0</v>
      </c>
      <c r="D5" s="2">
        <v>6</v>
      </c>
      <c r="E5" s="3">
        <v>1959112.19</v>
      </c>
      <c r="F5" s="4">
        <f t="shared" si="0"/>
        <v>-6</v>
      </c>
      <c r="G5" s="4">
        <f t="shared" si="1"/>
        <v>-1959112.19</v>
      </c>
    </row>
    <row r="6" spans="1:7" ht="18" customHeight="1" x14ac:dyDescent="0.25">
      <c r="A6" s="2" t="s">
        <v>11</v>
      </c>
      <c r="B6" s="2">
        <v>0</v>
      </c>
      <c r="C6" s="3">
        <v>0</v>
      </c>
      <c r="D6" s="2">
        <v>10</v>
      </c>
      <c r="E6" s="3">
        <v>1469467.28</v>
      </c>
      <c r="F6" s="4">
        <f t="shared" si="0"/>
        <v>-10</v>
      </c>
      <c r="G6" s="4">
        <f t="shared" si="1"/>
        <v>-1469467.28</v>
      </c>
    </row>
    <row r="7" spans="1:7" ht="18" customHeight="1" x14ac:dyDescent="0.25">
      <c r="A7" s="2" t="s">
        <v>36</v>
      </c>
      <c r="B7" s="2">
        <v>119</v>
      </c>
      <c r="C7" s="3">
        <v>17074138.609999999</v>
      </c>
      <c r="D7" s="2">
        <v>45</v>
      </c>
      <c r="E7" s="3">
        <v>11080806.9</v>
      </c>
      <c r="F7" s="4">
        <f t="shared" si="0"/>
        <v>74</v>
      </c>
      <c r="G7" s="4">
        <f t="shared" si="1"/>
        <v>5993331.709999999</v>
      </c>
    </row>
    <row r="8" spans="1:7" ht="18" customHeight="1" x14ac:dyDescent="0.25">
      <c r="A8" s="2" t="s">
        <v>37</v>
      </c>
      <c r="B8" s="2">
        <v>67</v>
      </c>
      <c r="C8" s="3">
        <v>14044432.889999999</v>
      </c>
      <c r="D8" s="2">
        <v>29</v>
      </c>
      <c r="E8" s="3">
        <v>7966058.7800000003</v>
      </c>
      <c r="F8" s="4">
        <f t="shared" si="0"/>
        <v>38</v>
      </c>
      <c r="G8" s="4">
        <f t="shared" si="1"/>
        <v>6078374.1099999985</v>
      </c>
    </row>
    <row r="9" spans="1:7" ht="18" customHeight="1" x14ac:dyDescent="0.25">
      <c r="A9" s="2" t="s">
        <v>14</v>
      </c>
      <c r="B9" s="2">
        <v>210</v>
      </c>
      <c r="C9" s="3">
        <v>35524494.109999999</v>
      </c>
      <c r="D9" s="2">
        <v>121</v>
      </c>
      <c r="E9" s="3">
        <v>22832370.580000002</v>
      </c>
      <c r="F9" s="4">
        <f t="shared" si="0"/>
        <v>89</v>
      </c>
      <c r="G9" s="4">
        <f t="shared" si="1"/>
        <v>12692123.529999997</v>
      </c>
    </row>
    <row r="10" spans="1:7" ht="18" customHeight="1" x14ac:dyDescent="0.25">
      <c r="A10" s="2" t="s">
        <v>15</v>
      </c>
      <c r="B10" s="2">
        <v>0</v>
      </c>
      <c r="C10" s="3">
        <v>0</v>
      </c>
      <c r="D10" s="2">
        <v>1</v>
      </c>
      <c r="E10" s="3">
        <v>19846.66</v>
      </c>
      <c r="F10" s="4">
        <f t="shared" si="0"/>
        <v>-1</v>
      </c>
      <c r="G10" s="4">
        <f t="shared" si="1"/>
        <v>-19846.66</v>
      </c>
    </row>
    <row r="11" spans="1:7" ht="18" customHeight="1" x14ac:dyDescent="0.25">
      <c r="A11" s="6" t="s">
        <v>16</v>
      </c>
      <c r="B11" s="2">
        <v>11</v>
      </c>
      <c r="C11" s="3">
        <v>1014264.56</v>
      </c>
      <c r="D11" s="2">
        <v>38</v>
      </c>
      <c r="E11" s="3">
        <v>10799027.220000001</v>
      </c>
      <c r="F11" s="4">
        <f t="shared" si="0"/>
        <v>-27</v>
      </c>
      <c r="G11" s="4">
        <f t="shared" si="1"/>
        <v>-9784762.6600000001</v>
      </c>
    </row>
    <row r="12" spans="1:7" ht="18" customHeight="1" x14ac:dyDescent="0.25">
      <c r="A12" s="6" t="s">
        <v>17</v>
      </c>
      <c r="B12" s="2">
        <v>29</v>
      </c>
      <c r="C12" s="3">
        <v>4689936.9399999995</v>
      </c>
      <c r="D12" s="2">
        <v>921</v>
      </c>
      <c r="E12" s="3">
        <v>127194263.24999999</v>
      </c>
      <c r="F12" s="4">
        <f t="shared" si="0"/>
        <v>-892</v>
      </c>
      <c r="G12" s="4">
        <f t="shared" si="1"/>
        <v>-122504326.30999999</v>
      </c>
    </row>
    <row r="13" spans="1:7" ht="18" customHeight="1" x14ac:dyDescent="0.25">
      <c r="A13" s="2" t="s">
        <v>18</v>
      </c>
      <c r="B13" s="2">
        <v>217</v>
      </c>
      <c r="C13" s="3">
        <v>42606791.149999999</v>
      </c>
      <c r="D13" s="2">
        <v>52</v>
      </c>
      <c r="E13" s="3">
        <v>5910239</v>
      </c>
      <c r="F13" s="4">
        <f t="shared" si="0"/>
        <v>165</v>
      </c>
      <c r="G13" s="4">
        <f t="shared" si="1"/>
        <v>36696552.149999999</v>
      </c>
    </row>
    <row r="14" spans="1:7" ht="18" customHeight="1" x14ac:dyDescent="0.25">
      <c r="A14" s="2" t="s">
        <v>19</v>
      </c>
      <c r="B14" s="2">
        <v>0</v>
      </c>
      <c r="C14" s="3">
        <v>0</v>
      </c>
      <c r="D14" s="2">
        <v>6</v>
      </c>
      <c r="E14" s="3">
        <v>258035</v>
      </c>
      <c r="F14" s="4">
        <f t="shared" si="0"/>
        <v>-6</v>
      </c>
      <c r="G14" s="4">
        <f t="shared" si="1"/>
        <v>-258035</v>
      </c>
    </row>
    <row r="15" spans="1:7" ht="18" customHeight="1" x14ac:dyDescent="0.25">
      <c r="A15" s="2" t="s">
        <v>40</v>
      </c>
      <c r="B15" s="2">
        <v>2</v>
      </c>
      <c r="C15" s="3">
        <v>553632</v>
      </c>
      <c r="D15" s="2">
        <v>20</v>
      </c>
      <c r="E15" s="3">
        <v>6616389.21</v>
      </c>
      <c r="F15" s="4">
        <f t="shared" si="0"/>
        <v>-18</v>
      </c>
      <c r="G15" s="4">
        <f t="shared" si="1"/>
        <v>-6062757.21</v>
      </c>
    </row>
    <row r="16" spans="1:7" ht="18" customHeight="1" x14ac:dyDescent="0.25">
      <c r="A16" s="2" t="s">
        <v>21</v>
      </c>
      <c r="B16" s="2">
        <v>382</v>
      </c>
      <c r="C16" s="3">
        <v>59187506.589999996</v>
      </c>
      <c r="D16" s="2">
        <v>81</v>
      </c>
      <c r="E16" s="3">
        <v>21055905</v>
      </c>
      <c r="F16" s="4">
        <f t="shared" si="0"/>
        <v>301</v>
      </c>
      <c r="G16" s="4">
        <f t="shared" si="1"/>
        <v>38131601.589999996</v>
      </c>
    </row>
    <row r="17" spans="1:7" ht="18" customHeight="1" x14ac:dyDescent="0.25">
      <c r="A17" s="2" t="s">
        <v>22</v>
      </c>
      <c r="B17" s="2">
        <v>0</v>
      </c>
      <c r="C17" s="3">
        <v>0</v>
      </c>
      <c r="D17" s="2">
        <v>5</v>
      </c>
      <c r="E17" s="3">
        <v>139525</v>
      </c>
      <c r="F17" s="4">
        <f t="shared" si="0"/>
        <v>-5</v>
      </c>
      <c r="G17" s="4">
        <f t="shared" si="1"/>
        <v>-139525</v>
      </c>
    </row>
    <row r="18" spans="1:7" ht="18" customHeight="1" x14ac:dyDescent="0.25">
      <c r="A18" s="2" t="s">
        <v>23</v>
      </c>
      <c r="B18" s="9">
        <v>0</v>
      </c>
      <c r="C18" s="9">
        <v>0</v>
      </c>
      <c r="D18" s="9">
        <v>2</v>
      </c>
      <c r="E18" s="9">
        <v>90597.66</v>
      </c>
      <c r="F18" s="4">
        <f t="shared" ref="F18" si="2">SUM(B18-D18)</f>
        <v>-2</v>
      </c>
      <c r="G18" s="4">
        <f t="shared" ref="G18" si="3">SUM(C18-E18)</f>
        <v>-90597.66</v>
      </c>
    </row>
    <row r="19" spans="1:7" ht="18" customHeight="1" x14ac:dyDescent="0.25">
      <c r="A19" s="2" t="s">
        <v>24</v>
      </c>
      <c r="B19" s="2">
        <v>174</v>
      </c>
      <c r="C19" s="3">
        <v>26504030.990000002</v>
      </c>
      <c r="D19" s="2">
        <v>81</v>
      </c>
      <c r="E19" s="3">
        <v>19672704.59</v>
      </c>
      <c r="F19" s="4">
        <f t="shared" si="0"/>
        <v>93</v>
      </c>
      <c r="G19" s="4">
        <f t="shared" si="1"/>
        <v>6831326.4000000022</v>
      </c>
    </row>
    <row r="20" spans="1:7" ht="18" customHeight="1" x14ac:dyDescent="0.25">
      <c r="A20" s="2" t="s">
        <v>25</v>
      </c>
      <c r="B20" s="2">
        <v>0</v>
      </c>
      <c r="C20" s="3">
        <v>0</v>
      </c>
      <c r="D20" s="2">
        <v>2</v>
      </c>
      <c r="E20" s="3">
        <v>163436</v>
      </c>
      <c r="F20" s="4">
        <f t="shared" si="0"/>
        <v>-2</v>
      </c>
      <c r="G20" s="4">
        <f t="shared" si="1"/>
        <v>-163436</v>
      </c>
    </row>
    <row r="21" spans="1:7" ht="18" customHeight="1" x14ac:dyDescent="0.25">
      <c r="A21" s="2" t="s">
        <v>26</v>
      </c>
      <c r="B21" s="2">
        <v>107</v>
      </c>
      <c r="C21" s="3">
        <v>36714298.810000002</v>
      </c>
      <c r="D21" s="2">
        <v>4</v>
      </c>
      <c r="E21" s="3">
        <v>676293</v>
      </c>
      <c r="F21" s="4">
        <f t="shared" si="0"/>
        <v>103</v>
      </c>
      <c r="G21" s="4">
        <f t="shared" si="1"/>
        <v>36038005.810000002</v>
      </c>
    </row>
    <row r="22" spans="1:7" ht="18" customHeight="1" x14ac:dyDescent="0.25">
      <c r="A22" s="2" t="s">
        <v>27</v>
      </c>
      <c r="B22" s="2">
        <v>0</v>
      </c>
      <c r="C22" s="3">
        <v>0</v>
      </c>
      <c r="D22" s="2">
        <v>70</v>
      </c>
      <c r="E22" s="3">
        <v>5365082.6000000006</v>
      </c>
      <c r="F22" s="4">
        <f t="shared" si="0"/>
        <v>-70</v>
      </c>
      <c r="G22" s="4">
        <f t="shared" si="1"/>
        <v>-5365082.6000000006</v>
      </c>
    </row>
    <row r="23" spans="1:7" ht="18" customHeight="1" x14ac:dyDescent="0.25">
      <c r="A23" s="2" t="s">
        <v>28</v>
      </c>
      <c r="B23" s="2">
        <v>0</v>
      </c>
      <c r="C23" s="3">
        <v>0</v>
      </c>
      <c r="D23" s="2">
        <v>3</v>
      </c>
      <c r="E23" s="3">
        <v>307524.59999999998</v>
      </c>
      <c r="F23" s="4">
        <f t="shared" si="0"/>
        <v>-3</v>
      </c>
      <c r="G23" s="4">
        <f t="shared" si="1"/>
        <v>-307524.59999999998</v>
      </c>
    </row>
    <row r="24" spans="1:7" ht="18" customHeight="1" x14ac:dyDescent="0.25">
      <c r="A24" s="2" t="s">
        <v>29</v>
      </c>
      <c r="B24" s="2">
        <v>527</v>
      </c>
      <c r="C24" s="3">
        <v>77960153.390000001</v>
      </c>
      <c r="D24" s="2">
        <v>113</v>
      </c>
      <c r="E24" s="3">
        <v>37387648.530000001</v>
      </c>
      <c r="F24" s="4">
        <f t="shared" si="0"/>
        <v>414</v>
      </c>
      <c r="G24" s="4">
        <f t="shared" si="1"/>
        <v>40572504.859999999</v>
      </c>
    </row>
    <row r="25" spans="1:7" ht="18" customHeight="1" x14ac:dyDescent="0.25">
      <c r="A25" s="2" t="s">
        <v>30</v>
      </c>
      <c r="B25" s="2">
        <v>0</v>
      </c>
      <c r="C25" s="3">
        <v>0</v>
      </c>
      <c r="D25" s="2">
        <v>24</v>
      </c>
      <c r="E25" s="3">
        <v>905227.06</v>
      </c>
      <c r="F25" s="4">
        <f t="shared" si="0"/>
        <v>-24</v>
      </c>
      <c r="G25" s="4">
        <f t="shared" si="1"/>
        <v>-905227.06</v>
      </c>
    </row>
    <row r="26" spans="1:7" s="7" customFormat="1" ht="18" customHeight="1" x14ac:dyDescent="0.25">
      <c r="A26" s="13" t="s">
        <v>38</v>
      </c>
      <c r="B26" s="13">
        <f t="shared" ref="B26:D26" si="4">SUM(B2:B25)</f>
        <v>1915</v>
      </c>
      <c r="C26" s="14">
        <f t="shared" si="4"/>
        <v>329174469.43000001</v>
      </c>
      <c r="D26" s="13">
        <f t="shared" si="4"/>
        <v>1915</v>
      </c>
      <c r="E26" s="14">
        <f>SUM(E2:E25)</f>
        <v>329174469.43000001</v>
      </c>
      <c r="F26" s="19">
        <f>SUM(F2:F25)</f>
        <v>0</v>
      </c>
      <c r="G26" s="19">
        <f>SUM(G2:G25)</f>
        <v>3.2130628824234009E-8</v>
      </c>
    </row>
    <row r="27" spans="1:7" ht="18" customHeight="1" x14ac:dyDescent="0.25">
      <c r="F27" s="5"/>
      <c r="G27" s="5"/>
    </row>
  </sheetData>
  <sortState xmlns:xlrd2="http://schemas.microsoft.com/office/spreadsheetml/2017/richdata2" ref="A2:G25">
    <sortCondition ref="A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483E-6AFA-4A80-BBB0-DE82891B69E0}">
  <dimension ref="A1:L29"/>
  <sheetViews>
    <sheetView workbookViewId="0">
      <selection activeCell="O33" sqref="O33"/>
    </sheetView>
  </sheetViews>
  <sheetFormatPr defaultRowHeight="15" x14ac:dyDescent="0.25"/>
  <cols>
    <col min="1" max="1" width="25.5703125" style="21" customWidth="1"/>
    <col min="2" max="2" width="14.5703125" style="21" customWidth="1"/>
    <col min="3" max="3" width="14.85546875" style="21" customWidth="1"/>
    <col min="4" max="4" width="17" style="21" customWidth="1"/>
    <col min="5" max="5" width="18.140625" style="21" customWidth="1"/>
    <col min="6" max="6" width="16.85546875" style="21" customWidth="1"/>
    <col min="7" max="7" width="18" style="21" customWidth="1"/>
    <col min="8" max="16384" width="9.140625" style="21"/>
  </cols>
  <sheetData>
    <row r="1" spans="1:12" x14ac:dyDescent="0.25">
      <c r="A1" s="37" t="s">
        <v>31</v>
      </c>
      <c r="B1" s="37" t="s">
        <v>32</v>
      </c>
      <c r="C1" s="37" t="s">
        <v>2</v>
      </c>
      <c r="D1" s="37" t="s">
        <v>33</v>
      </c>
      <c r="E1" s="37" t="s">
        <v>4</v>
      </c>
      <c r="F1" s="39" t="s">
        <v>5</v>
      </c>
      <c r="G1" s="39" t="s">
        <v>6</v>
      </c>
    </row>
    <row r="2" spans="1:12" x14ac:dyDescent="0.25">
      <c r="A2" s="32" t="s">
        <v>7</v>
      </c>
      <c r="B2" s="31">
        <v>1</v>
      </c>
      <c r="C2" s="30">
        <v>551237.93000000005</v>
      </c>
      <c r="D2" s="31">
        <v>9</v>
      </c>
      <c r="E2" s="30">
        <v>1382788.88</v>
      </c>
      <c r="F2" s="29">
        <f t="shared" ref="F2:F12" si="0">SUM(B2-D2)</f>
        <v>-8</v>
      </c>
      <c r="G2" s="29">
        <f t="shared" ref="G2:G12" si="1">SUM(C2-E2)</f>
        <v>-831550.94999999984</v>
      </c>
      <c r="J2" s="20"/>
      <c r="K2" s="20"/>
      <c r="L2" s="38"/>
    </row>
    <row r="3" spans="1:12" x14ac:dyDescent="0.25">
      <c r="A3" s="32" t="s">
        <v>9</v>
      </c>
      <c r="B3" s="31">
        <v>6</v>
      </c>
      <c r="C3" s="30">
        <v>1877608.45</v>
      </c>
      <c r="D3" s="31">
        <v>167</v>
      </c>
      <c r="E3" s="30">
        <v>23430315.219999999</v>
      </c>
      <c r="F3" s="29">
        <f t="shared" si="0"/>
        <v>-161</v>
      </c>
      <c r="G3" s="29">
        <f t="shared" si="1"/>
        <v>-21552706.77</v>
      </c>
      <c r="J3" s="20"/>
      <c r="K3" s="20"/>
      <c r="L3" s="38"/>
    </row>
    <row r="4" spans="1:12" x14ac:dyDescent="0.25">
      <c r="A4" s="32" t="s">
        <v>11</v>
      </c>
      <c r="B4" s="31">
        <v>0</v>
      </c>
      <c r="C4" s="30">
        <v>0</v>
      </c>
      <c r="D4" s="31">
        <v>10</v>
      </c>
      <c r="E4" s="30">
        <v>1469467.28</v>
      </c>
      <c r="F4" s="29">
        <f t="shared" si="0"/>
        <v>-10</v>
      </c>
      <c r="G4" s="29">
        <f t="shared" si="1"/>
        <v>-1469467.28</v>
      </c>
      <c r="J4" s="20"/>
      <c r="K4" s="20"/>
      <c r="L4" s="38"/>
    </row>
    <row r="5" spans="1:12" x14ac:dyDescent="0.25">
      <c r="A5" s="32" t="s">
        <v>15</v>
      </c>
      <c r="B5" s="31">
        <v>0</v>
      </c>
      <c r="C5" s="30">
        <v>0</v>
      </c>
      <c r="D5" s="31">
        <v>1</v>
      </c>
      <c r="E5" s="30">
        <v>19846.66</v>
      </c>
      <c r="F5" s="29">
        <f t="shared" si="0"/>
        <v>-1</v>
      </c>
      <c r="G5" s="29">
        <f t="shared" si="1"/>
        <v>-19846.66</v>
      </c>
      <c r="J5" s="20"/>
      <c r="K5" s="20"/>
      <c r="L5" s="38"/>
    </row>
    <row r="6" spans="1:12" x14ac:dyDescent="0.25">
      <c r="A6" s="32" t="s">
        <v>17</v>
      </c>
      <c r="B6" s="31">
        <v>29</v>
      </c>
      <c r="C6" s="30">
        <v>4689936.9399999995</v>
      </c>
      <c r="D6" s="31">
        <v>921</v>
      </c>
      <c r="E6" s="30">
        <v>127194263.24999999</v>
      </c>
      <c r="F6" s="29">
        <f t="shared" si="0"/>
        <v>-892</v>
      </c>
      <c r="G6" s="29">
        <f t="shared" si="1"/>
        <v>-122504326.30999999</v>
      </c>
      <c r="J6" s="20"/>
      <c r="K6" s="20"/>
      <c r="L6" s="38"/>
    </row>
    <row r="7" spans="1:12" x14ac:dyDescent="0.25">
      <c r="A7" s="32" t="s">
        <v>19</v>
      </c>
      <c r="B7" s="31">
        <v>0</v>
      </c>
      <c r="C7" s="30">
        <v>0</v>
      </c>
      <c r="D7" s="31">
        <v>6</v>
      </c>
      <c r="E7" s="30">
        <v>258035</v>
      </c>
      <c r="F7" s="29">
        <f t="shared" si="0"/>
        <v>-6</v>
      </c>
      <c r="G7" s="29">
        <f t="shared" si="1"/>
        <v>-258035</v>
      </c>
      <c r="J7" s="20"/>
      <c r="K7" s="20"/>
      <c r="L7" s="38"/>
    </row>
    <row r="8" spans="1:12" x14ac:dyDescent="0.25">
      <c r="A8" s="32" t="s">
        <v>22</v>
      </c>
      <c r="B8" s="31">
        <v>0</v>
      </c>
      <c r="C8" s="30">
        <v>0</v>
      </c>
      <c r="D8" s="31">
        <v>5</v>
      </c>
      <c r="E8" s="30">
        <v>139525</v>
      </c>
      <c r="F8" s="29">
        <f t="shared" si="0"/>
        <v>-5</v>
      </c>
      <c r="G8" s="29">
        <f t="shared" si="1"/>
        <v>-139525</v>
      </c>
      <c r="J8" s="20"/>
      <c r="K8" s="20"/>
      <c r="L8" s="38"/>
    </row>
    <row r="9" spans="1:12" x14ac:dyDescent="0.25">
      <c r="A9" s="32" t="s">
        <v>25</v>
      </c>
      <c r="B9" s="31">
        <v>0</v>
      </c>
      <c r="C9" s="30">
        <v>0</v>
      </c>
      <c r="D9" s="31">
        <v>2</v>
      </c>
      <c r="E9" s="30">
        <v>163436</v>
      </c>
      <c r="F9" s="29">
        <f t="shared" si="0"/>
        <v>-2</v>
      </c>
      <c r="G9" s="29">
        <f t="shared" si="1"/>
        <v>-163436</v>
      </c>
      <c r="J9" s="20"/>
      <c r="K9" s="20"/>
      <c r="L9" s="38"/>
    </row>
    <row r="10" spans="1:12" x14ac:dyDescent="0.25">
      <c r="A10" s="32" t="s">
        <v>26</v>
      </c>
      <c r="B10" s="31">
        <v>107</v>
      </c>
      <c r="C10" s="30">
        <v>36714298.810000002</v>
      </c>
      <c r="D10" s="31">
        <v>4</v>
      </c>
      <c r="E10" s="30">
        <v>676293</v>
      </c>
      <c r="F10" s="29">
        <f t="shared" si="0"/>
        <v>103</v>
      </c>
      <c r="G10" s="29">
        <f t="shared" si="1"/>
        <v>36038005.810000002</v>
      </c>
      <c r="J10" s="20"/>
      <c r="K10" s="20"/>
      <c r="L10" s="38"/>
    </row>
    <row r="11" spans="1:12" x14ac:dyDescent="0.25">
      <c r="A11" s="32" t="s">
        <v>28</v>
      </c>
      <c r="B11" s="31">
        <v>0</v>
      </c>
      <c r="C11" s="30">
        <v>0</v>
      </c>
      <c r="D11" s="31">
        <v>3</v>
      </c>
      <c r="E11" s="30">
        <v>307524.59999999998</v>
      </c>
      <c r="F11" s="29">
        <f t="shared" si="0"/>
        <v>-3</v>
      </c>
      <c r="G11" s="29">
        <f t="shared" si="1"/>
        <v>-307524.59999999998</v>
      </c>
      <c r="J11" s="20"/>
      <c r="K11" s="20"/>
      <c r="L11" s="38"/>
    </row>
    <row r="12" spans="1:12" x14ac:dyDescent="0.25">
      <c r="A12" s="32" t="s">
        <v>30</v>
      </c>
      <c r="B12" s="31">
        <v>0</v>
      </c>
      <c r="C12" s="30">
        <v>0</v>
      </c>
      <c r="D12" s="31">
        <v>24</v>
      </c>
      <c r="E12" s="30">
        <v>905227.06</v>
      </c>
      <c r="F12" s="29">
        <f t="shared" si="0"/>
        <v>-24</v>
      </c>
      <c r="G12" s="29">
        <f t="shared" si="1"/>
        <v>-905227.06</v>
      </c>
      <c r="J12" s="20"/>
      <c r="K12" s="20"/>
      <c r="L12" s="38"/>
    </row>
    <row r="13" spans="1:12" x14ac:dyDescent="0.25">
      <c r="A13" s="37" t="s">
        <v>41</v>
      </c>
      <c r="B13" s="37">
        <f>SUM(B2:B12)</f>
        <v>143</v>
      </c>
      <c r="C13" s="36">
        <f>SUM(C2:C12)</f>
        <v>43833082.130000003</v>
      </c>
      <c r="D13" s="37">
        <f>SUM(D2:D12)</f>
        <v>1152</v>
      </c>
      <c r="E13" s="36">
        <f>SUM(E2:E12)</f>
        <v>155946721.94999999</v>
      </c>
      <c r="F13" s="35"/>
      <c r="G13" s="35"/>
    </row>
    <row r="14" spans="1:12" x14ac:dyDescent="0.25">
      <c r="A14" s="34" t="s">
        <v>34</v>
      </c>
      <c r="B14" s="28" t="s">
        <v>32</v>
      </c>
      <c r="C14" s="28" t="s">
        <v>2</v>
      </c>
      <c r="D14" s="28" t="s">
        <v>33</v>
      </c>
      <c r="E14" s="28" t="s">
        <v>4</v>
      </c>
      <c r="F14" s="33" t="s">
        <v>5</v>
      </c>
      <c r="G14" s="33" t="s">
        <v>6</v>
      </c>
    </row>
    <row r="15" spans="1:12" x14ac:dyDescent="0.25">
      <c r="A15" s="32" t="s">
        <v>8</v>
      </c>
      <c r="B15" s="31">
        <v>63</v>
      </c>
      <c r="C15" s="30">
        <v>10871943.01</v>
      </c>
      <c r="D15" s="31">
        <v>105</v>
      </c>
      <c r="E15" s="30">
        <v>22491805.219999999</v>
      </c>
      <c r="F15" s="29">
        <f t="shared" ref="F15:F27" si="2">SUM(B15-D15)</f>
        <v>-42</v>
      </c>
      <c r="G15" s="29">
        <f t="shared" ref="G15:G27" si="3">SUM(C15-E15)</f>
        <v>-11619862.209999999</v>
      </c>
    </row>
    <row r="16" spans="1:12" x14ac:dyDescent="0.25">
      <c r="A16" s="32" t="s">
        <v>10</v>
      </c>
      <c r="B16" s="31">
        <v>0</v>
      </c>
      <c r="C16" s="30">
        <v>0</v>
      </c>
      <c r="D16" s="31">
        <v>6</v>
      </c>
      <c r="E16" s="30">
        <v>1959112.19</v>
      </c>
      <c r="F16" s="29">
        <f t="shared" si="2"/>
        <v>-6</v>
      </c>
      <c r="G16" s="29">
        <f t="shared" si="3"/>
        <v>-1959112.19</v>
      </c>
    </row>
    <row r="17" spans="1:7" x14ac:dyDescent="0.25">
      <c r="A17" s="32" t="s">
        <v>12</v>
      </c>
      <c r="B17" s="31">
        <v>119</v>
      </c>
      <c r="C17" s="30">
        <v>17074138.609999999</v>
      </c>
      <c r="D17" s="31">
        <v>45</v>
      </c>
      <c r="E17" s="30">
        <v>11080806.9</v>
      </c>
      <c r="F17" s="29">
        <f t="shared" si="2"/>
        <v>74</v>
      </c>
      <c r="G17" s="29">
        <f t="shared" si="3"/>
        <v>5993331.709999999</v>
      </c>
    </row>
    <row r="18" spans="1:7" x14ac:dyDescent="0.25">
      <c r="A18" s="32" t="s">
        <v>13</v>
      </c>
      <c r="B18" s="31">
        <v>67</v>
      </c>
      <c r="C18" s="30">
        <v>14044432.889999999</v>
      </c>
      <c r="D18" s="31">
        <v>29</v>
      </c>
      <c r="E18" s="30">
        <v>7966058.7800000003</v>
      </c>
      <c r="F18" s="29">
        <f t="shared" si="2"/>
        <v>38</v>
      </c>
      <c r="G18" s="29">
        <f t="shared" si="3"/>
        <v>6078374.1099999985</v>
      </c>
    </row>
    <row r="19" spans="1:7" x14ac:dyDescent="0.25">
      <c r="A19" s="32" t="s">
        <v>14</v>
      </c>
      <c r="B19" s="31">
        <v>210</v>
      </c>
      <c r="C19" s="30">
        <v>35524494.109999999</v>
      </c>
      <c r="D19" s="31">
        <v>121</v>
      </c>
      <c r="E19" s="30">
        <v>22832370.580000002</v>
      </c>
      <c r="F19" s="29">
        <f t="shared" si="2"/>
        <v>89</v>
      </c>
      <c r="G19" s="29">
        <f t="shared" si="3"/>
        <v>12692123.529999997</v>
      </c>
    </row>
    <row r="20" spans="1:7" x14ac:dyDescent="0.25">
      <c r="A20" s="32" t="s">
        <v>16</v>
      </c>
      <c r="B20" s="31">
        <v>11</v>
      </c>
      <c r="C20" s="30">
        <v>1014264.56</v>
      </c>
      <c r="D20" s="31">
        <v>38</v>
      </c>
      <c r="E20" s="30">
        <v>10799027.220000001</v>
      </c>
      <c r="F20" s="29">
        <f t="shared" si="2"/>
        <v>-27</v>
      </c>
      <c r="G20" s="29">
        <f t="shared" si="3"/>
        <v>-9784762.6600000001</v>
      </c>
    </row>
    <row r="21" spans="1:7" x14ac:dyDescent="0.25">
      <c r="A21" s="32" t="s">
        <v>18</v>
      </c>
      <c r="B21" s="31">
        <v>217</v>
      </c>
      <c r="C21" s="30">
        <v>42606791.149999999</v>
      </c>
      <c r="D21" s="31">
        <v>52</v>
      </c>
      <c r="E21" s="30">
        <v>5910239</v>
      </c>
      <c r="F21" s="29">
        <f t="shared" si="2"/>
        <v>165</v>
      </c>
      <c r="G21" s="29">
        <f t="shared" si="3"/>
        <v>36696552.149999999</v>
      </c>
    </row>
    <row r="22" spans="1:7" x14ac:dyDescent="0.25">
      <c r="A22" s="32" t="s">
        <v>20</v>
      </c>
      <c r="B22" s="31">
        <v>2</v>
      </c>
      <c r="C22" s="30">
        <v>553632</v>
      </c>
      <c r="D22" s="31">
        <v>20</v>
      </c>
      <c r="E22" s="30">
        <v>6616389.21</v>
      </c>
      <c r="F22" s="29">
        <f t="shared" si="2"/>
        <v>-18</v>
      </c>
      <c r="G22" s="29">
        <f t="shared" si="3"/>
        <v>-6062757.21</v>
      </c>
    </row>
    <row r="23" spans="1:7" x14ac:dyDescent="0.25">
      <c r="A23" s="32" t="s">
        <v>21</v>
      </c>
      <c r="B23" s="31">
        <v>382</v>
      </c>
      <c r="C23" s="30">
        <v>59187506.589999996</v>
      </c>
      <c r="D23" s="31">
        <v>81</v>
      </c>
      <c r="E23" s="30">
        <v>21055905</v>
      </c>
      <c r="F23" s="29">
        <f t="shared" si="2"/>
        <v>301</v>
      </c>
      <c r="G23" s="29">
        <f t="shared" si="3"/>
        <v>38131601.589999996</v>
      </c>
    </row>
    <row r="24" spans="1:7" x14ac:dyDescent="0.25">
      <c r="A24" s="32" t="s">
        <v>23</v>
      </c>
      <c r="B24" s="31">
        <v>0</v>
      </c>
      <c r="C24" s="30">
        <v>0</v>
      </c>
      <c r="D24" s="31">
        <v>2</v>
      </c>
      <c r="E24" s="30">
        <v>90597.66</v>
      </c>
      <c r="F24" s="29">
        <f t="shared" si="2"/>
        <v>-2</v>
      </c>
      <c r="G24" s="29">
        <f t="shared" si="3"/>
        <v>-90597.66</v>
      </c>
    </row>
    <row r="25" spans="1:7" x14ac:dyDescent="0.25">
      <c r="A25" s="32" t="s">
        <v>24</v>
      </c>
      <c r="B25" s="31">
        <v>174</v>
      </c>
      <c r="C25" s="30">
        <v>26504030.990000002</v>
      </c>
      <c r="D25" s="31">
        <v>81</v>
      </c>
      <c r="E25" s="30">
        <v>19672704.59</v>
      </c>
      <c r="F25" s="29">
        <f t="shared" si="2"/>
        <v>93</v>
      </c>
      <c r="G25" s="29">
        <f t="shared" si="3"/>
        <v>6831326.4000000022</v>
      </c>
    </row>
    <row r="26" spans="1:7" x14ac:dyDescent="0.25">
      <c r="A26" s="32" t="s">
        <v>27</v>
      </c>
      <c r="B26" s="31">
        <v>0</v>
      </c>
      <c r="C26" s="30">
        <v>0</v>
      </c>
      <c r="D26" s="31">
        <v>70</v>
      </c>
      <c r="E26" s="30">
        <v>5365082.6000000006</v>
      </c>
      <c r="F26" s="29">
        <f t="shared" si="2"/>
        <v>-70</v>
      </c>
      <c r="G26" s="29">
        <f t="shared" si="3"/>
        <v>-5365082.6000000006</v>
      </c>
    </row>
    <row r="27" spans="1:7" x14ac:dyDescent="0.25">
      <c r="A27" s="32" t="s">
        <v>29</v>
      </c>
      <c r="B27" s="31">
        <v>527</v>
      </c>
      <c r="C27" s="30">
        <v>77960153.390000001</v>
      </c>
      <c r="D27" s="31">
        <v>113</v>
      </c>
      <c r="E27" s="30">
        <v>37387648.530000001</v>
      </c>
      <c r="F27" s="29">
        <f t="shared" si="2"/>
        <v>414</v>
      </c>
      <c r="G27" s="29">
        <f t="shared" si="3"/>
        <v>40572504.859999999</v>
      </c>
    </row>
    <row r="28" spans="1:7" x14ac:dyDescent="0.25">
      <c r="A28" s="28" t="s">
        <v>39</v>
      </c>
      <c r="B28" s="27">
        <f>SUM(B15:B27)</f>
        <v>1772</v>
      </c>
      <c r="C28" s="26">
        <f>SUM(C15:C27)</f>
        <v>285341387.30000001</v>
      </c>
      <c r="D28" s="27">
        <f>SUM(D15:D27)</f>
        <v>763</v>
      </c>
      <c r="E28" s="26">
        <f>SUM(E15:E27)</f>
        <v>173227747.47999999</v>
      </c>
      <c r="F28" s="25"/>
      <c r="G28" s="25"/>
    </row>
    <row r="29" spans="1:7" x14ac:dyDescent="0.25">
      <c r="A29" s="24" t="s">
        <v>38</v>
      </c>
      <c r="B29" s="24">
        <f>B28+B13</f>
        <v>1915</v>
      </c>
      <c r="C29" s="23">
        <f>C28+C13</f>
        <v>329174469.43000001</v>
      </c>
      <c r="D29" s="24">
        <f>D28+D13</f>
        <v>1915</v>
      </c>
      <c r="E29" s="23">
        <f>E28+E13</f>
        <v>329174469.42999995</v>
      </c>
      <c r="F29" s="22"/>
      <c r="G29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1FE2-4181-4BEA-A843-8867FF4A8F9B}">
  <dimension ref="A1:G27"/>
  <sheetViews>
    <sheetView workbookViewId="0">
      <selection activeCell="E32" sqref="E32"/>
    </sheetView>
  </sheetViews>
  <sheetFormatPr defaultRowHeight="15" x14ac:dyDescent="0.25"/>
  <cols>
    <col min="1" max="1" width="22.85546875" customWidth="1"/>
    <col min="2" max="2" width="24.42578125" customWidth="1"/>
    <col min="3" max="3" width="21.85546875" customWidth="1"/>
    <col min="4" max="4" width="26.7109375" customWidth="1"/>
    <col min="5" max="5" width="25.5703125" customWidth="1"/>
    <col min="6" max="6" width="13.28515625" customWidth="1"/>
    <col min="7" max="7" width="17.28515625" customWidth="1"/>
  </cols>
  <sheetData>
    <row r="1" spans="1:7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2" t="s">
        <v>5</v>
      </c>
      <c r="G1" s="12" t="s">
        <v>6</v>
      </c>
    </row>
    <row r="2" spans="1:7" x14ac:dyDescent="0.25">
      <c r="A2" s="2" t="s">
        <v>7</v>
      </c>
      <c r="B2" s="6">
        <v>1</v>
      </c>
      <c r="C2" s="8">
        <v>551237.93000000005</v>
      </c>
      <c r="D2" s="6">
        <v>4</v>
      </c>
      <c r="E2" s="8">
        <v>976224.21</v>
      </c>
      <c r="F2" s="4">
        <f t="shared" ref="F2:F22" si="0">SUM(B2-D2)</f>
        <v>-3</v>
      </c>
      <c r="G2" s="4">
        <f t="shared" ref="G2:G22" si="1">SUM(C2-E2)</f>
        <v>-424986.27999999991</v>
      </c>
    </row>
    <row r="3" spans="1:7" x14ac:dyDescent="0.25">
      <c r="A3" s="2" t="s">
        <v>8</v>
      </c>
      <c r="B3" s="6">
        <v>36</v>
      </c>
      <c r="C3" s="8">
        <v>7734407.04</v>
      </c>
      <c r="D3" s="6">
        <v>53</v>
      </c>
      <c r="E3" s="8">
        <v>10412086.720000001</v>
      </c>
      <c r="F3" s="4">
        <f t="shared" si="0"/>
        <v>-17</v>
      </c>
      <c r="G3" s="4">
        <f t="shared" si="1"/>
        <v>-2677679.6800000006</v>
      </c>
    </row>
    <row r="4" spans="1:7" x14ac:dyDescent="0.25">
      <c r="A4" s="2" t="s">
        <v>9</v>
      </c>
      <c r="B4" s="6">
        <v>1</v>
      </c>
      <c r="C4" s="8">
        <v>186523.82</v>
      </c>
      <c r="D4" s="6">
        <v>95</v>
      </c>
      <c r="E4" s="8">
        <v>12806886.74</v>
      </c>
      <c r="F4" s="4">
        <f t="shared" si="0"/>
        <v>-94</v>
      </c>
      <c r="G4" s="4">
        <f t="shared" si="1"/>
        <v>-12620362.92</v>
      </c>
    </row>
    <row r="5" spans="1:7" x14ac:dyDescent="0.25">
      <c r="A5" s="2" t="s">
        <v>10</v>
      </c>
      <c r="B5" s="6">
        <v>0</v>
      </c>
      <c r="C5" s="8">
        <v>0</v>
      </c>
      <c r="D5" s="6">
        <v>3</v>
      </c>
      <c r="E5" s="8">
        <v>1074810.6599999999</v>
      </c>
      <c r="F5" s="4">
        <f t="shared" si="0"/>
        <v>-3</v>
      </c>
      <c r="G5" s="4">
        <f t="shared" si="1"/>
        <v>-1074810.6599999999</v>
      </c>
    </row>
    <row r="6" spans="1:7" x14ac:dyDescent="0.25">
      <c r="A6" s="2" t="s">
        <v>11</v>
      </c>
      <c r="B6" s="6">
        <v>0</v>
      </c>
      <c r="C6" s="8">
        <v>0</v>
      </c>
      <c r="D6" s="6">
        <v>6</v>
      </c>
      <c r="E6" s="8">
        <v>894754.99</v>
      </c>
      <c r="F6" s="4">
        <f t="shared" si="0"/>
        <v>-6</v>
      </c>
      <c r="G6" s="4">
        <f t="shared" si="1"/>
        <v>-894754.99</v>
      </c>
    </row>
    <row r="7" spans="1:7" x14ac:dyDescent="0.25">
      <c r="A7" s="2" t="s">
        <v>36</v>
      </c>
      <c r="B7" s="6">
        <v>73</v>
      </c>
      <c r="C7" s="8">
        <v>9726010.2599999998</v>
      </c>
      <c r="D7" s="6">
        <v>27</v>
      </c>
      <c r="E7" s="8">
        <v>7733348.8700000001</v>
      </c>
      <c r="F7" s="4">
        <f t="shared" si="0"/>
        <v>46</v>
      </c>
      <c r="G7" s="4">
        <f t="shared" si="1"/>
        <v>1992661.3899999997</v>
      </c>
    </row>
    <row r="8" spans="1:7" x14ac:dyDescent="0.25">
      <c r="A8" s="2" t="s">
        <v>37</v>
      </c>
      <c r="B8" s="6">
        <v>43</v>
      </c>
      <c r="C8" s="8">
        <v>8468123.4000000004</v>
      </c>
      <c r="D8" s="6">
        <v>24</v>
      </c>
      <c r="E8" s="8">
        <v>7259352.9900000002</v>
      </c>
      <c r="F8" s="4">
        <f t="shared" si="0"/>
        <v>19</v>
      </c>
      <c r="G8" s="4">
        <f t="shared" si="1"/>
        <v>1208770.4100000001</v>
      </c>
    </row>
    <row r="9" spans="1:7" x14ac:dyDescent="0.25">
      <c r="A9" s="6" t="s">
        <v>14</v>
      </c>
      <c r="B9" s="6">
        <v>102</v>
      </c>
      <c r="C9" s="8">
        <v>16925233.760000002</v>
      </c>
      <c r="D9" s="6">
        <v>79</v>
      </c>
      <c r="E9" s="8">
        <v>16464230.640000001</v>
      </c>
      <c r="F9" s="4">
        <f t="shared" si="0"/>
        <v>23</v>
      </c>
      <c r="G9" s="4">
        <f t="shared" si="1"/>
        <v>461003.12000000104</v>
      </c>
    </row>
    <row r="10" spans="1:7" x14ac:dyDescent="0.25">
      <c r="A10" s="6" t="s">
        <v>15</v>
      </c>
      <c r="B10" s="6">
        <v>0</v>
      </c>
      <c r="C10" s="8">
        <v>0</v>
      </c>
      <c r="D10" s="6">
        <v>0</v>
      </c>
      <c r="E10" s="8">
        <v>0</v>
      </c>
      <c r="F10" s="4">
        <f t="shared" si="0"/>
        <v>0</v>
      </c>
      <c r="G10" s="4">
        <f t="shared" si="1"/>
        <v>0</v>
      </c>
    </row>
    <row r="11" spans="1:7" x14ac:dyDescent="0.25">
      <c r="A11" s="6" t="s">
        <v>16</v>
      </c>
      <c r="B11" s="6">
        <v>7</v>
      </c>
      <c r="C11" s="8">
        <v>633265.87</v>
      </c>
      <c r="D11" s="6">
        <v>23</v>
      </c>
      <c r="E11" s="8">
        <v>5913737.9400000004</v>
      </c>
      <c r="F11" s="4">
        <f t="shared" si="0"/>
        <v>-16</v>
      </c>
      <c r="G11" s="4">
        <f t="shared" si="1"/>
        <v>-5280472.07</v>
      </c>
    </row>
    <row r="12" spans="1:7" x14ac:dyDescent="0.25">
      <c r="A12" s="2" t="s">
        <v>17</v>
      </c>
      <c r="B12" s="6">
        <v>15</v>
      </c>
      <c r="C12" s="8">
        <v>2237331.4700000002</v>
      </c>
      <c r="D12" s="6">
        <v>459</v>
      </c>
      <c r="E12" s="8">
        <v>67334446.129999995</v>
      </c>
      <c r="F12" s="4">
        <f t="shared" si="0"/>
        <v>-444</v>
      </c>
      <c r="G12" s="4">
        <f t="shared" si="1"/>
        <v>-65097114.659999996</v>
      </c>
    </row>
    <row r="13" spans="1:7" x14ac:dyDescent="0.25">
      <c r="A13" s="2" t="s">
        <v>18</v>
      </c>
      <c r="B13" s="6">
        <v>129</v>
      </c>
      <c r="C13" s="8">
        <v>26762249.050000001</v>
      </c>
      <c r="D13" s="6">
        <v>24</v>
      </c>
      <c r="E13" s="8">
        <v>1845264</v>
      </c>
      <c r="F13" s="4">
        <f t="shared" si="0"/>
        <v>105</v>
      </c>
      <c r="G13" s="4">
        <f t="shared" si="1"/>
        <v>24916985.050000001</v>
      </c>
    </row>
    <row r="14" spans="1:7" x14ac:dyDescent="0.25">
      <c r="A14" s="2" t="s">
        <v>19</v>
      </c>
      <c r="B14" s="6">
        <v>0</v>
      </c>
      <c r="C14" s="8">
        <v>0</v>
      </c>
      <c r="D14" s="6">
        <v>5</v>
      </c>
      <c r="E14" s="8">
        <v>227593</v>
      </c>
      <c r="F14" s="4">
        <f t="shared" si="0"/>
        <v>-5</v>
      </c>
      <c r="G14" s="4">
        <f t="shared" si="1"/>
        <v>-227593</v>
      </c>
    </row>
    <row r="15" spans="1:7" x14ac:dyDescent="0.25">
      <c r="A15" s="6" t="s">
        <v>40</v>
      </c>
      <c r="B15" s="6">
        <v>1</v>
      </c>
      <c r="C15" s="8">
        <v>435222.65</v>
      </c>
      <c r="D15" s="6">
        <v>7</v>
      </c>
      <c r="E15" s="8">
        <v>2919026.12</v>
      </c>
      <c r="F15" s="4">
        <f t="shared" si="0"/>
        <v>-6</v>
      </c>
      <c r="G15" s="4">
        <f t="shared" si="1"/>
        <v>-2483803.4700000002</v>
      </c>
    </row>
    <row r="16" spans="1:7" x14ac:dyDescent="0.25">
      <c r="A16" s="2" t="s">
        <v>21</v>
      </c>
      <c r="B16" s="6">
        <v>198</v>
      </c>
      <c r="C16" s="8">
        <v>29248939.059999999</v>
      </c>
      <c r="D16" s="6">
        <v>38</v>
      </c>
      <c r="E16" s="8">
        <v>9744190</v>
      </c>
      <c r="F16" s="4">
        <f t="shared" si="0"/>
        <v>160</v>
      </c>
      <c r="G16" s="4">
        <f t="shared" si="1"/>
        <v>19504749.059999999</v>
      </c>
    </row>
    <row r="17" spans="1:7" x14ac:dyDescent="0.25">
      <c r="A17" s="2" t="s">
        <v>22</v>
      </c>
      <c r="B17" s="6">
        <v>0</v>
      </c>
      <c r="C17" s="8">
        <v>0</v>
      </c>
      <c r="D17" s="6">
        <v>0</v>
      </c>
      <c r="E17" s="8">
        <v>0</v>
      </c>
      <c r="F17" s="4">
        <f t="shared" si="0"/>
        <v>0</v>
      </c>
      <c r="G17" s="4">
        <f t="shared" si="1"/>
        <v>0</v>
      </c>
    </row>
    <row r="18" spans="1:7" x14ac:dyDescent="0.25">
      <c r="A18" s="2" t="s">
        <v>23</v>
      </c>
      <c r="B18" s="6">
        <v>0</v>
      </c>
      <c r="C18" s="8">
        <v>0</v>
      </c>
      <c r="D18" s="6">
        <v>1</v>
      </c>
      <c r="E18" s="8">
        <v>39498.36</v>
      </c>
      <c r="F18" s="4">
        <f t="shared" si="0"/>
        <v>-1</v>
      </c>
      <c r="G18" s="4">
        <f t="shared" si="1"/>
        <v>-39498.36</v>
      </c>
    </row>
    <row r="19" spans="1:7" x14ac:dyDescent="0.25">
      <c r="A19" s="2" t="s">
        <v>24</v>
      </c>
      <c r="B19" s="6">
        <v>93</v>
      </c>
      <c r="C19" s="8">
        <v>15513511.82</v>
      </c>
      <c r="D19" s="6">
        <v>41</v>
      </c>
      <c r="E19" s="8">
        <v>7923195.2400000002</v>
      </c>
      <c r="F19" s="4">
        <f t="shared" si="0"/>
        <v>52</v>
      </c>
      <c r="G19" s="4">
        <f t="shared" si="1"/>
        <v>7590316.5800000001</v>
      </c>
    </row>
    <row r="20" spans="1:7" x14ac:dyDescent="0.25">
      <c r="A20" s="2" t="s">
        <v>25</v>
      </c>
      <c r="B20" s="6">
        <v>0</v>
      </c>
      <c r="C20" s="8">
        <v>0</v>
      </c>
      <c r="D20" s="6">
        <v>1</v>
      </c>
      <c r="E20" s="8">
        <v>150598</v>
      </c>
      <c r="F20" s="4">
        <f t="shared" si="0"/>
        <v>-1</v>
      </c>
      <c r="G20" s="4">
        <f t="shared" si="1"/>
        <v>-150598</v>
      </c>
    </row>
    <row r="21" spans="1:7" x14ac:dyDescent="0.25">
      <c r="A21" s="2" t="s">
        <v>26</v>
      </c>
      <c r="B21" s="6">
        <v>47</v>
      </c>
      <c r="C21" s="8">
        <v>16515220.01</v>
      </c>
      <c r="D21" s="6">
        <v>4</v>
      </c>
      <c r="E21" s="8">
        <v>676293</v>
      </c>
      <c r="F21" s="4">
        <f t="shared" si="0"/>
        <v>43</v>
      </c>
      <c r="G21" s="4">
        <f t="shared" si="1"/>
        <v>15838927.01</v>
      </c>
    </row>
    <row r="22" spans="1:7" x14ac:dyDescent="0.25">
      <c r="A22" s="2" t="s">
        <v>27</v>
      </c>
      <c r="B22" s="6">
        <v>0</v>
      </c>
      <c r="C22" s="8">
        <v>0</v>
      </c>
      <c r="D22" s="6">
        <v>44</v>
      </c>
      <c r="E22" s="8">
        <v>3269655.6</v>
      </c>
      <c r="F22" s="4">
        <f t="shared" si="0"/>
        <v>-44</v>
      </c>
      <c r="G22" s="4">
        <f t="shared" si="1"/>
        <v>-3269655.6</v>
      </c>
    </row>
    <row r="23" spans="1:7" x14ac:dyDescent="0.25">
      <c r="A23" s="2" t="s">
        <v>28</v>
      </c>
      <c r="B23" s="6">
        <v>0</v>
      </c>
      <c r="C23" s="8">
        <v>0</v>
      </c>
      <c r="D23" s="6">
        <v>2</v>
      </c>
      <c r="E23" s="8">
        <v>104353.86</v>
      </c>
      <c r="F23" s="4">
        <f t="shared" ref="F23" si="2">SUM(B23-D23)</f>
        <v>-2</v>
      </c>
      <c r="G23" s="4">
        <f t="shared" ref="G23" si="3">SUM(C23-E23)</f>
        <v>-104353.86</v>
      </c>
    </row>
    <row r="24" spans="1:7" x14ac:dyDescent="0.25">
      <c r="A24" s="2" t="s">
        <v>29</v>
      </c>
      <c r="B24" s="6">
        <v>275</v>
      </c>
      <c r="C24" s="8">
        <v>43847172.719999999</v>
      </c>
      <c r="D24" s="6">
        <v>64</v>
      </c>
      <c r="E24" s="8">
        <v>20382597.309999999</v>
      </c>
      <c r="F24" s="4">
        <f t="shared" ref="F24" si="4">SUM(B24-D24)</f>
        <v>211</v>
      </c>
      <c r="G24" s="4">
        <f t="shared" ref="G24" si="5">SUM(C24-E24)</f>
        <v>23464575.41</v>
      </c>
    </row>
    <row r="25" spans="1:7" x14ac:dyDescent="0.25">
      <c r="A25" s="2" t="s">
        <v>30</v>
      </c>
      <c r="B25" s="6">
        <v>0</v>
      </c>
      <c r="C25" s="8">
        <v>0</v>
      </c>
      <c r="D25" s="6">
        <v>17</v>
      </c>
      <c r="E25" s="8">
        <v>632304.48</v>
      </c>
      <c r="F25" s="4">
        <f t="shared" ref="F25" si="6">SUM(B25-D25)</f>
        <v>-17</v>
      </c>
      <c r="G25" s="4">
        <f t="shared" ref="G25" si="7">SUM(C25-E25)</f>
        <v>-632304.48</v>
      </c>
    </row>
    <row r="26" spans="1:7" x14ac:dyDescent="0.25">
      <c r="A26" s="13" t="s">
        <v>35</v>
      </c>
      <c r="B26" s="15">
        <f>SUM(B2:B25)</f>
        <v>1021</v>
      </c>
      <c r="C26" s="19">
        <f t="shared" ref="C26:E26" si="8">SUM(C2:C25)</f>
        <v>178784448.85999998</v>
      </c>
      <c r="D26" s="15">
        <f t="shared" si="8"/>
        <v>1021</v>
      </c>
      <c r="E26" s="19">
        <f t="shared" si="8"/>
        <v>178784448.86000001</v>
      </c>
      <c r="F26" s="19">
        <f>SUM(F2:F25)</f>
        <v>0</v>
      </c>
      <c r="G26" s="19">
        <f>SUM(G2:G25)</f>
        <v>7.9162418842315674E-9</v>
      </c>
    </row>
    <row r="27" spans="1:7" x14ac:dyDescent="0.25">
      <c r="F27" s="5"/>
      <c r="G27" s="5"/>
    </row>
  </sheetData>
  <sortState xmlns:xlrd2="http://schemas.microsoft.com/office/spreadsheetml/2017/richdata2" ref="A2:G22">
    <sortCondition ref="A2:A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DCEA-F881-4288-9234-91315B13CE4C}">
  <dimension ref="A1:G28"/>
  <sheetViews>
    <sheetView workbookViewId="0">
      <selection activeCell="E34" sqref="E34"/>
    </sheetView>
  </sheetViews>
  <sheetFormatPr defaultRowHeight="15" x14ac:dyDescent="0.25"/>
  <cols>
    <col min="1" max="1" width="21.42578125" customWidth="1"/>
    <col min="2" max="2" width="24.85546875" customWidth="1"/>
    <col min="3" max="3" width="21" customWidth="1"/>
    <col min="4" max="4" width="23.42578125" customWidth="1"/>
    <col min="5" max="5" width="20.5703125" customWidth="1"/>
    <col min="6" max="6" width="14" customWidth="1"/>
    <col min="7" max="7" width="11.5703125" customWidth="1"/>
  </cols>
  <sheetData>
    <row r="1" spans="1:7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2" t="s">
        <v>5</v>
      </c>
      <c r="G1" s="12" t="s">
        <v>6</v>
      </c>
    </row>
    <row r="2" spans="1:7" x14ac:dyDescent="0.25">
      <c r="A2" s="2" t="s">
        <v>7</v>
      </c>
      <c r="B2" s="6">
        <v>0</v>
      </c>
      <c r="C2" s="8">
        <v>0</v>
      </c>
      <c r="D2" s="6">
        <v>3</v>
      </c>
      <c r="E2" s="8">
        <v>300477.05</v>
      </c>
      <c r="F2" s="4">
        <f t="shared" ref="F2:F22" si="0">SUM(B2-D2)</f>
        <v>-3</v>
      </c>
      <c r="G2" s="4">
        <f t="shared" ref="G2:G22" si="1">SUM(C2-E2)</f>
        <v>-300477.05</v>
      </c>
    </row>
    <row r="3" spans="1:7" x14ac:dyDescent="0.25">
      <c r="A3" s="2" t="s">
        <v>8</v>
      </c>
      <c r="B3" s="6">
        <v>19</v>
      </c>
      <c r="C3" s="8">
        <v>2262554.61</v>
      </c>
      <c r="D3" s="6">
        <v>31</v>
      </c>
      <c r="E3" s="8">
        <v>5432144.6399999997</v>
      </c>
      <c r="F3" s="4">
        <f t="shared" si="0"/>
        <v>-12</v>
      </c>
      <c r="G3" s="4">
        <f t="shared" si="1"/>
        <v>-3169590.03</v>
      </c>
    </row>
    <row r="4" spans="1:7" x14ac:dyDescent="0.25">
      <c r="A4" s="2" t="s">
        <v>9</v>
      </c>
      <c r="B4" s="6">
        <v>2</v>
      </c>
      <c r="C4" s="8">
        <v>22170.63</v>
      </c>
      <c r="D4" s="6">
        <v>41</v>
      </c>
      <c r="E4" s="8">
        <v>5376376.0099999998</v>
      </c>
      <c r="F4" s="4">
        <f t="shared" si="0"/>
        <v>-39</v>
      </c>
      <c r="G4" s="4">
        <f t="shared" si="1"/>
        <v>-5354205.38</v>
      </c>
    </row>
    <row r="5" spans="1:7" x14ac:dyDescent="0.25">
      <c r="A5" s="2" t="s">
        <v>10</v>
      </c>
      <c r="B5" s="6">
        <v>0</v>
      </c>
      <c r="C5" s="8">
        <v>0</v>
      </c>
      <c r="D5" s="6">
        <v>1</v>
      </c>
      <c r="E5" s="8">
        <v>104836.44</v>
      </c>
      <c r="F5" s="4">
        <f t="shared" si="0"/>
        <v>-1</v>
      </c>
      <c r="G5" s="4">
        <f t="shared" si="1"/>
        <v>-104836.44</v>
      </c>
    </row>
    <row r="6" spans="1:7" x14ac:dyDescent="0.25">
      <c r="A6" s="2" t="s">
        <v>11</v>
      </c>
      <c r="B6" s="6">
        <v>0</v>
      </c>
      <c r="C6" s="8">
        <v>0</v>
      </c>
      <c r="D6" s="6">
        <v>2</v>
      </c>
      <c r="E6" s="8">
        <v>365244</v>
      </c>
      <c r="F6" s="4">
        <f t="shared" si="0"/>
        <v>-2</v>
      </c>
      <c r="G6" s="4">
        <f t="shared" si="1"/>
        <v>-365244</v>
      </c>
    </row>
    <row r="7" spans="1:7" x14ac:dyDescent="0.25">
      <c r="A7" s="2" t="s">
        <v>36</v>
      </c>
      <c r="B7" s="6">
        <v>27</v>
      </c>
      <c r="C7" s="8">
        <v>3781514.08</v>
      </c>
      <c r="D7" s="6">
        <v>11</v>
      </c>
      <c r="E7" s="8">
        <v>2577893.69</v>
      </c>
      <c r="F7" s="4">
        <f t="shared" si="0"/>
        <v>16</v>
      </c>
      <c r="G7" s="4">
        <f t="shared" si="1"/>
        <v>1203620.3900000001</v>
      </c>
    </row>
    <row r="8" spans="1:7" x14ac:dyDescent="0.25">
      <c r="A8" s="2" t="s">
        <v>37</v>
      </c>
      <c r="B8" s="6">
        <v>13</v>
      </c>
      <c r="C8" s="8">
        <v>3578909.46</v>
      </c>
      <c r="D8" s="6">
        <v>3</v>
      </c>
      <c r="E8" s="8">
        <v>336566.17</v>
      </c>
      <c r="F8" s="4">
        <f t="shared" si="0"/>
        <v>10</v>
      </c>
      <c r="G8" s="4">
        <f t="shared" si="1"/>
        <v>3242343.29</v>
      </c>
    </row>
    <row r="9" spans="1:7" x14ac:dyDescent="0.25">
      <c r="A9" s="2" t="s">
        <v>14</v>
      </c>
      <c r="B9" s="6">
        <v>63</v>
      </c>
      <c r="C9" s="8">
        <v>11067153.85</v>
      </c>
      <c r="D9" s="6">
        <v>24</v>
      </c>
      <c r="E9" s="8">
        <v>3244675.66</v>
      </c>
      <c r="F9" s="4">
        <f t="shared" si="0"/>
        <v>39</v>
      </c>
      <c r="G9" s="4">
        <f t="shared" si="1"/>
        <v>7822478.1899999995</v>
      </c>
    </row>
    <row r="10" spans="1:7" x14ac:dyDescent="0.25">
      <c r="A10" s="6" t="s">
        <v>15</v>
      </c>
      <c r="B10" s="6">
        <v>0</v>
      </c>
      <c r="C10" s="8">
        <v>0</v>
      </c>
      <c r="D10" s="6">
        <v>0</v>
      </c>
      <c r="E10" s="8">
        <v>0</v>
      </c>
      <c r="F10" s="4">
        <f t="shared" si="0"/>
        <v>0</v>
      </c>
      <c r="G10" s="4">
        <f t="shared" si="1"/>
        <v>0</v>
      </c>
    </row>
    <row r="11" spans="1:7" x14ac:dyDescent="0.25">
      <c r="A11" s="6" t="s">
        <v>16</v>
      </c>
      <c r="B11" s="6">
        <v>2</v>
      </c>
      <c r="C11" s="8">
        <v>191352.78</v>
      </c>
      <c r="D11" s="6">
        <v>10</v>
      </c>
      <c r="E11" s="8">
        <v>2802668.98</v>
      </c>
      <c r="F11" s="4">
        <f t="shared" si="0"/>
        <v>-8</v>
      </c>
      <c r="G11" s="4">
        <f t="shared" si="1"/>
        <v>-2611316.2000000002</v>
      </c>
    </row>
    <row r="12" spans="1:7" x14ac:dyDescent="0.25">
      <c r="A12" s="2" t="s">
        <v>17</v>
      </c>
      <c r="B12" s="6">
        <v>6</v>
      </c>
      <c r="C12" s="8">
        <v>775518.49</v>
      </c>
      <c r="D12" s="6">
        <v>247</v>
      </c>
      <c r="E12" s="8">
        <v>31583147.239999998</v>
      </c>
      <c r="F12" s="4">
        <f t="shared" si="0"/>
        <v>-241</v>
      </c>
      <c r="G12" s="4">
        <f t="shared" si="1"/>
        <v>-30807628.75</v>
      </c>
    </row>
    <row r="13" spans="1:7" x14ac:dyDescent="0.25">
      <c r="A13" s="2" t="s">
        <v>18</v>
      </c>
      <c r="B13" s="6">
        <v>50</v>
      </c>
      <c r="C13" s="8">
        <v>10599861</v>
      </c>
      <c r="D13" s="6">
        <v>20</v>
      </c>
      <c r="E13" s="8">
        <v>3073631</v>
      </c>
      <c r="F13" s="4">
        <f t="shared" si="0"/>
        <v>30</v>
      </c>
      <c r="G13" s="4">
        <f t="shared" si="1"/>
        <v>7526230</v>
      </c>
    </row>
    <row r="14" spans="1:7" x14ac:dyDescent="0.25">
      <c r="A14" s="2" t="s">
        <v>19</v>
      </c>
      <c r="B14" s="6">
        <v>0</v>
      </c>
      <c r="C14" s="8">
        <v>0</v>
      </c>
      <c r="D14" s="6">
        <v>1</v>
      </c>
      <c r="E14" s="8">
        <v>30442</v>
      </c>
      <c r="F14" s="4">
        <f t="shared" si="0"/>
        <v>-1</v>
      </c>
      <c r="G14" s="4">
        <f t="shared" si="1"/>
        <v>-30442</v>
      </c>
    </row>
    <row r="15" spans="1:7" x14ac:dyDescent="0.25">
      <c r="A15" s="6" t="s">
        <v>40</v>
      </c>
      <c r="B15" s="6">
        <v>1</v>
      </c>
      <c r="C15" s="8">
        <v>118409.35</v>
      </c>
      <c r="D15" s="6">
        <v>7</v>
      </c>
      <c r="E15" s="8">
        <v>1715367.96</v>
      </c>
      <c r="F15" s="4">
        <f t="shared" si="0"/>
        <v>-6</v>
      </c>
      <c r="G15" s="4">
        <f t="shared" si="1"/>
        <v>-1596958.6099999999</v>
      </c>
    </row>
    <row r="16" spans="1:7" x14ac:dyDescent="0.25">
      <c r="A16" s="2" t="s">
        <v>21</v>
      </c>
      <c r="B16" s="6">
        <v>113</v>
      </c>
      <c r="C16" s="8">
        <v>17154860.379999999</v>
      </c>
      <c r="D16" s="6">
        <v>25</v>
      </c>
      <c r="E16" s="8">
        <v>7411403</v>
      </c>
      <c r="F16" s="4">
        <f t="shared" si="0"/>
        <v>88</v>
      </c>
      <c r="G16" s="4">
        <f t="shared" si="1"/>
        <v>9743457.379999999</v>
      </c>
    </row>
    <row r="17" spans="1:7" x14ac:dyDescent="0.25">
      <c r="A17" s="2" t="s">
        <v>22</v>
      </c>
      <c r="B17" s="6">
        <v>0</v>
      </c>
      <c r="C17" s="8">
        <v>0</v>
      </c>
      <c r="D17" s="6">
        <v>3</v>
      </c>
      <c r="E17" s="8">
        <v>90723</v>
      </c>
      <c r="F17" s="4">
        <f t="shared" si="0"/>
        <v>-3</v>
      </c>
      <c r="G17" s="4">
        <f t="shared" si="1"/>
        <v>-90723</v>
      </c>
    </row>
    <row r="18" spans="1:7" x14ac:dyDescent="0.25">
      <c r="A18" s="2" t="s">
        <v>23</v>
      </c>
      <c r="B18" s="6">
        <v>0</v>
      </c>
      <c r="C18" s="8">
        <v>0</v>
      </c>
      <c r="D18" s="6">
        <v>0</v>
      </c>
      <c r="E18" s="8">
        <v>0</v>
      </c>
      <c r="F18" s="4">
        <f t="shared" si="0"/>
        <v>0</v>
      </c>
      <c r="G18" s="4">
        <f t="shared" si="1"/>
        <v>0</v>
      </c>
    </row>
    <row r="19" spans="1:7" x14ac:dyDescent="0.25">
      <c r="A19" s="2" t="s">
        <v>24</v>
      </c>
      <c r="B19" s="6">
        <v>37</v>
      </c>
      <c r="C19" s="8">
        <v>4678995.32</v>
      </c>
      <c r="D19" s="6">
        <v>27</v>
      </c>
      <c r="E19" s="8">
        <v>8278656.3099999996</v>
      </c>
      <c r="F19" s="4">
        <f t="shared" si="0"/>
        <v>10</v>
      </c>
      <c r="G19" s="4">
        <f t="shared" si="1"/>
        <v>-3599660.9899999993</v>
      </c>
    </row>
    <row r="20" spans="1:7" x14ac:dyDescent="0.25">
      <c r="A20" s="2" t="s">
        <v>25</v>
      </c>
      <c r="B20" s="6">
        <v>0</v>
      </c>
      <c r="C20" s="8">
        <v>0</v>
      </c>
      <c r="D20" s="6">
        <v>1</v>
      </c>
      <c r="E20" s="8">
        <v>12838</v>
      </c>
      <c r="F20" s="4">
        <f t="shared" si="0"/>
        <v>-1</v>
      </c>
      <c r="G20" s="4">
        <f t="shared" si="1"/>
        <v>-12838</v>
      </c>
    </row>
    <row r="21" spans="1:7" x14ac:dyDescent="0.25">
      <c r="A21" s="2" t="s">
        <v>26</v>
      </c>
      <c r="B21" s="6">
        <v>40</v>
      </c>
      <c r="C21" s="8">
        <v>14578191.48</v>
      </c>
      <c r="D21" s="6">
        <v>0</v>
      </c>
      <c r="E21" s="8">
        <v>0</v>
      </c>
      <c r="F21" s="4">
        <f t="shared" ref="F21" si="2">SUM(B21-D21)</f>
        <v>40</v>
      </c>
      <c r="G21" s="4">
        <f t="shared" ref="G21" si="3">SUM(C21-E21)</f>
        <v>14578191.48</v>
      </c>
    </row>
    <row r="22" spans="1:7" x14ac:dyDescent="0.25">
      <c r="A22" s="2" t="s">
        <v>27</v>
      </c>
      <c r="B22" s="6">
        <v>0</v>
      </c>
      <c r="C22" s="8">
        <v>0</v>
      </c>
      <c r="D22" s="6">
        <v>13</v>
      </c>
      <c r="E22" s="8">
        <v>1056827.05</v>
      </c>
      <c r="F22" s="4">
        <f t="shared" si="0"/>
        <v>-13</v>
      </c>
      <c r="G22" s="4">
        <f t="shared" si="1"/>
        <v>-1056827.05</v>
      </c>
    </row>
    <row r="23" spans="1:7" x14ac:dyDescent="0.25">
      <c r="A23" s="2" t="s">
        <v>28</v>
      </c>
      <c r="B23" s="6">
        <v>0</v>
      </c>
      <c r="C23" s="8">
        <v>0</v>
      </c>
      <c r="D23" s="6">
        <v>0</v>
      </c>
      <c r="E23" s="8">
        <v>0</v>
      </c>
      <c r="F23" s="4">
        <f t="shared" ref="F23:F24" si="4">SUM(B23-D23)</f>
        <v>0</v>
      </c>
      <c r="G23" s="4">
        <f t="shared" ref="G23:G24" si="5">SUM(C23-E23)</f>
        <v>0</v>
      </c>
    </row>
    <row r="24" spans="1:7" x14ac:dyDescent="0.25">
      <c r="A24" s="2" t="s">
        <v>29</v>
      </c>
      <c r="B24" s="6">
        <v>135</v>
      </c>
      <c r="C24" s="8">
        <v>18133600.620000001</v>
      </c>
      <c r="D24" s="6">
        <v>35</v>
      </c>
      <c r="E24" s="8">
        <v>13012889.82</v>
      </c>
      <c r="F24" s="4">
        <f t="shared" si="4"/>
        <v>100</v>
      </c>
      <c r="G24" s="4">
        <f t="shared" si="5"/>
        <v>5120710.8000000007</v>
      </c>
    </row>
    <row r="25" spans="1:7" x14ac:dyDescent="0.25">
      <c r="A25" s="2" t="s">
        <v>30</v>
      </c>
      <c r="B25" s="6">
        <v>0</v>
      </c>
      <c r="C25" s="8">
        <v>0</v>
      </c>
      <c r="D25" s="6">
        <v>3</v>
      </c>
      <c r="E25" s="8">
        <v>136284.03</v>
      </c>
      <c r="F25" s="4">
        <f t="shared" ref="F25" si="6">SUM(B25-D25)</f>
        <v>-3</v>
      </c>
      <c r="G25" s="4">
        <f t="shared" ref="G25" si="7">SUM(C25-E25)</f>
        <v>-136284.03</v>
      </c>
    </row>
    <row r="26" spans="1:7" x14ac:dyDescent="0.25">
      <c r="A26" s="13" t="s">
        <v>35</v>
      </c>
      <c r="B26" s="15">
        <f>SUM(B2:B25)</f>
        <v>508</v>
      </c>
      <c r="C26" s="19">
        <f t="shared" ref="C26:E26" si="8">SUM(C2:C25)</f>
        <v>86943092.050000012</v>
      </c>
      <c r="D26" s="15">
        <f t="shared" si="8"/>
        <v>508</v>
      </c>
      <c r="E26" s="19">
        <f t="shared" si="8"/>
        <v>86943092.049999982</v>
      </c>
      <c r="F26" s="19">
        <f>SUM(F2:F25)</f>
        <v>0</v>
      </c>
      <c r="G26" s="19">
        <f>SUM(G2:G25)</f>
        <v>5.8498699218034744E-9</v>
      </c>
    </row>
    <row r="28" spans="1:7" x14ac:dyDescent="0.25">
      <c r="F28" s="5"/>
      <c r="G28" s="5"/>
    </row>
  </sheetData>
  <sortState xmlns:xlrd2="http://schemas.microsoft.com/office/spreadsheetml/2017/richdata2" ref="A2:G26">
    <sortCondition ref="A2:A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5F8B-F053-4F15-8904-91C54C84AC24}">
  <dimension ref="A1:I28"/>
  <sheetViews>
    <sheetView tabSelected="1" workbookViewId="0">
      <selection activeCell="J33" sqref="I33:J33"/>
    </sheetView>
  </sheetViews>
  <sheetFormatPr defaultRowHeight="15" x14ac:dyDescent="0.25"/>
  <cols>
    <col min="1" max="1" width="21.85546875" customWidth="1"/>
    <col min="2" max="2" width="25" customWidth="1"/>
    <col min="3" max="3" width="17" customWidth="1"/>
    <col min="4" max="4" width="23.28515625" customWidth="1"/>
    <col min="5" max="5" width="22.42578125" customWidth="1"/>
    <col min="6" max="6" width="13.7109375" customWidth="1"/>
    <col min="7" max="7" width="13.42578125" customWidth="1"/>
    <col min="9" max="9" width="10.85546875" bestFit="1" customWidth="1"/>
    <col min="11" max="11" width="13" customWidth="1"/>
  </cols>
  <sheetData>
    <row r="1" spans="1:7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2" t="s">
        <v>5</v>
      </c>
      <c r="G1" s="12" t="s">
        <v>6</v>
      </c>
    </row>
    <row r="2" spans="1:7" x14ac:dyDescent="0.25">
      <c r="A2" s="2" t="s">
        <v>7</v>
      </c>
      <c r="B2" s="6">
        <v>0</v>
      </c>
      <c r="C2" s="8">
        <v>0</v>
      </c>
      <c r="D2" s="6">
        <v>2</v>
      </c>
      <c r="E2" s="8">
        <v>106087.62</v>
      </c>
      <c r="F2" s="4">
        <f t="shared" ref="F2:F23" si="0">SUM(B2-D2)</f>
        <v>-2</v>
      </c>
      <c r="G2" s="4">
        <f t="shared" ref="G2:G23" si="1">SUM(C2-E2)</f>
        <v>-106087.62</v>
      </c>
    </row>
    <row r="3" spans="1:7" x14ac:dyDescent="0.25">
      <c r="A3" s="2" t="s">
        <v>8</v>
      </c>
      <c r="B3" s="6">
        <v>8</v>
      </c>
      <c r="C3" s="8">
        <v>874981.36</v>
      </c>
      <c r="D3" s="6">
        <v>21</v>
      </c>
      <c r="E3" s="8">
        <v>6647573.8600000003</v>
      </c>
      <c r="F3" s="4">
        <f t="shared" si="0"/>
        <v>-13</v>
      </c>
      <c r="G3" s="4">
        <f t="shared" si="1"/>
        <v>-5772592.5</v>
      </c>
    </row>
    <row r="4" spans="1:7" x14ac:dyDescent="0.25">
      <c r="A4" s="2" t="s">
        <v>9</v>
      </c>
      <c r="B4" s="6">
        <v>3</v>
      </c>
      <c r="C4" s="8">
        <v>1668914</v>
      </c>
      <c r="D4" s="6">
        <v>31</v>
      </c>
      <c r="E4" s="8">
        <v>5247052.47</v>
      </c>
      <c r="F4" s="4">
        <f t="shared" si="0"/>
        <v>-28</v>
      </c>
      <c r="G4" s="4">
        <f t="shared" si="1"/>
        <v>-3578138.4699999997</v>
      </c>
    </row>
    <row r="5" spans="1:7" x14ac:dyDescent="0.25">
      <c r="A5" s="2" t="s">
        <v>10</v>
      </c>
      <c r="B5" s="6">
        <v>0</v>
      </c>
      <c r="C5" s="8">
        <v>0</v>
      </c>
      <c r="D5" s="6">
        <v>2</v>
      </c>
      <c r="E5" s="8">
        <v>779465.09</v>
      </c>
      <c r="F5" s="4">
        <f t="shared" si="0"/>
        <v>-2</v>
      </c>
      <c r="G5" s="4">
        <f t="shared" si="1"/>
        <v>-779465.09</v>
      </c>
    </row>
    <row r="6" spans="1:7" x14ac:dyDescent="0.25">
      <c r="A6" s="2" t="s">
        <v>11</v>
      </c>
      <c r="B6" s="6">
        <v>0</v>
      </c>
      <c r="C6" s="8">
        <v>0</v>
      </c>
      <c r="D6" s="6">
        <v>2</v>
      </c>
      <c r="E6" s="8">
        <v>209468.29</v>
      </c>
      <c r="F6" s="4">
        <f t="shared" si="0"/>
        <v>-2</v>
      </c>
      <c r="G6" s="4">
        <f t="shared" si="1"/>
        <v>-209468.29</v>
      </c>
    </row>
    <row r="7" spans="1:7" x14ac:dyDescent="0.25">
      <c r="A7" s="2" t="s">
        <v>36</v>
      </c>
      <c r="B7" s="6">
        <v>19</v>
      </c>
      <c r="C7" s="8">
        <v>3566614.27</v>
      </c>
      <c r="D7" s="6">
        <v>7</v>
      </c>
      <c r="E7" s="8">
        <v>769564.34</v>
      </c>
      <c r="F7" s="4">
        <f t="shared" si="0"/>
        <v>12</v>
      </c>
      <c r="G7" s="4">
        <f t="shared" si="1"/>
        <v>2797049.93</v>
      </c>
    </row>
    <row r="8" spans="1:7" x14ac:dyDescent="0.25">
      <c r="A8" s="2" t="s">
        <v>37</v>
      </c>
      <c r="B8" s="6">
        <v>11</v>
      </c>
      <c r="C8" s="8">
        <v>1997400.03</v>
      </c>
      <c r="D8" s="6">
        <v>2</v>
      </c>
      <c r="E8" s="8">
        <v>370139.62</v>
      </c>
      <c r="F8" s="4">
        <f t="shared" si="0"/>
        <v>9</v>
      </c>
      <c r="G8" s="4">
        <f t="shared" si="1"/>
        <v>1627260.4100000001</v>
      </c>
    </row>
    <row r="9" spans="1:7" x14ac:dyDescent="0.25">
      <c r="A9" s="2" t="s">
        <v>14</v>
      </c>
      <c r="B9" s="6">
        <v>45</v>
      </c>
      <c r="C9" s="8">
        <v>7532106.5</v>
      </c>
      <c r="D9" s="6">
        <v>18</v>
      </c>
      <c r="E9" s="8">
        <v>3123464.28</v>
      </c>
      <c r="F9" s="4">
        <f t="shared" si="0"/>
        <v>27</v>
      </c>
      <c r="G9" s="4">
        <f t="shared" si="1"/>
        <v>4408642.2200000007</v>
      </c>
    </row>
    <row r="10" spans="1:7" x14ac:dyDescent="0.25">
      <c r="A10" s="6" t="s">
        <v>15</v>
      </c>
      <c r="B10" s="6">
        <v>0</v>
      </c>
      <c r="C10" s="8">
        <v>0</v>
      </c>
      <c r="D10" s="6">
        <v>1</v>
      </c>
      <c r="E10" s="8">
        <v>19846.66</v>
      </c>
      <c r="F10" s="4">
        <f t="shared" si="0"/>
        <v>-1</v>
      </c>
      <c r="G10" s="4">
        <f t="shared" si="1"/>
        <v>-19846.66</v>
      </c>
    </row>
    <row r="11" spans="1:7" x14ac:dyDescent="0.25">
      <c r="A11" s="6" t="s">
        <v>16</v>
      </c>
      <c r="B11" s="6">
        <v>2</v>
      </c>
      <c r="C11" s="8">
        <v>189645.91</v>
      </c>
      <c r="D11" s="6">
        <v>5</v>
      </c>
      <c r="E11" s="8">
        <v>2082620.3</v>
      </c>
      <c r="F11" s="4">
        <f t="shared" si="0"/>
        <v>-3</v>
      </c>
      <c r="G11" s="4">
        <f t="shared" si="1"/>
        <v>-1892974.3900000001</v>
      </c>
    </row>
    <row r="12" spans="1:7" x14ac:dyDescent="0.25">
      <c r="A12" s="2" t="s">
        <v>17</v>
      </c>
      <c r="B12" s="6">
        <v>8</v>
      </c>
      <c r="C12" s="8">
        <v>1677086.98</v>
      </c>
      <c r="D12" s="6">
        <v>215</v>
      </c>
      <c r="E12" s="8">
        <v>28276669.879999999</v>
      </c>
      <c r="F12" s="4">
        <f t="shared" si="0"/>
        <v>-207</v>
      </c>
      <c r="G12" s="4">
        <f t="shared" si="1"/>
        <v>-26599582.899999999</v>
      </c>
    </row>
    <row r="13" spans="1:7" x14ac:dyDescent="0.25">
      <c r="A13" s="2" t="s">
        <v>18</v>
      </c>
      <c r="B13" s="6">
        <v>38</v>
      </c>
      <c r="C13" s="8">
        <v>5244681.0999999996</v>
      </c>
      <c r="D13" s="6">
        <v>8</v>
      </c>
      <c r="E13" s="8">
        <v>991344</v>
      </c>
      <c r="F13" s="4">
        <f t="shared" si="0"/>
        <v>30</v>
      </c>
      <c r="G13" s="4">
        <f t="shared" si="1"/>
        <v>4253337.0999999996</v>
      </c>
    </row>
    <row r="14" spans="1:7" x14ac:dyDescent="0.25">
      <c r="A14" s="6" t="s">
        <v>19</v>
      </c>
      <c r="B14" s="6">
        <v>0</v>
      </c>
      <c r="C14" s="8">
        <v>0</v>
      </c>
      <c r="D14" s="6">
        <v>0</v>
      </c>
      <c r="E14" s="8">
        <v>0</v>
      </c>
      <c r="F14" s="4">
        <f t="shared" si="0"/>
        <v>0</v>
      </c>
      <c r="G14" s="4">
        <f t="shared" si="1"/>
        <v>0</v>
      </c>
    </row>
    <row r="15" spans="1:7" x14ac:dyDescent="0.25">
      <c r="A15" s="2" t="s">
        <v>40</v>
      </c>
      <c r="B15" s="6">
        <v>0</v>
      </c>
      <c r="C15" s="8">
        <v>0</v>
      </c>
      <c r="D15" s="6">
        <v>6</v>
      </c>
      <c r="E15" s="8">
        <v>1981995.13</v>
      </c>
      <c r="F15" s="4">
        <f t="shared" si="0"/>
        <v>-6</v>
      </c>
      <c r="G15" s="4">
        <f t="shared" si="1"/>
        <v>-1981995.13</v>
      </c>
    </row>
    <row r="16" spans="1:7" x14ac:dyDescent="0.25">
      <c r="A16" s="2" t="s">
        <v>21</v>
      </c>
      <c r="B16" s="6">
        <v>71</v>
      </c>
      <c r="C16" s="8">
        <v>12783707.15</v>
      </c>
      <c r="D16" s="6">
        <v>18</v>
      </c>
      <c r="E16" s="8">
        <v>3900312</v>
      </c>
      <c r="F16" s="4">
        <f t="shared" si="0"/>
        <v>53</v>
      </c>
      <c r="G16" s="4">
        <f t="shared" si="1"/>
        <v>8883395.1500000004</v>
      </c>
    </row>
    <row r="17" spans="1:9" x14ac:dyDescent="0.25">
      <c r="A17" s="2" t="s">
        <v>22</v>
      </c>
      <c r="B17" s="6">
        <v>0</v>
      </c>
      <c r="C17" s="8">
        <v>0</v>
      </c>
      <c r="D17" s="6">
        <v>2</v>
      </c>
      <c r="E17" s="8">
        <v>48802</v>
      </c>
      <c r="F17" s="4">
        <f t="shared" si="0"/>
        <v>-2</v>
      </c>
      <c r="G17" s="4">
        <f t="shared" si="1"/>
        <v>-48802</v>
      </c>
    </row>
    <row r="18" spans="1:9" x14ac:dyDescent="0.25">
      <c r="A18" s="2" t="s">
        <v>23</v>
      </c>
      <c r="B18" s="6">
        <v>0</v>
      </c>
      <c r="C18" s="8">
        <v>0</v>
      </c>
      <c r="D18" s="6">
        <v>1</v>
      </c>
      <c r="E18" s="8">
        <v>51099.3</v>
      </c>
      <c r="F18" s="4">
        <f t="shared" si="0"/>
        <v>-1</v>
      </c>
      <c r="G18" s="4">
        <f t="shared" si="1"/>
        <v>-51099.3</v>
      </c>
    </row>
    <row r="19" spans="1:9" x14ac:dyDescent="0.25">
      <c r="A19" s="2" t="s">
        <v>24</v>
      </c>
      <c r="B19" s="6">
        <v>44</v>
      </c>
      <c r="C19" s="8">
        <v>6311523.8499999996</v>
      </c>
      <c r="D19" s="6">
        <v>13</v>
      </c>
      <c r="E19" s="8">
        <v>3470853.04</v>
      </c>
      <c r="F19" s="4">
        <f t="shared" si="0"/>
        <v>31</v>
      </c>
      <c r="G19" s="4">
        <f t="shared" si="1"/>
        <v>2840670.8099999996</v>
      </c>
    </row>
    <row r="20" spans="1:9" x14ac:dyDescent="0.25">
      <c r="A20" s="2" t="s">
        <v>25</v>
      </c>
      <c r="B20" s="6">
        <v>0</v>
      </c>
      <c r="C20" s="8">
        <v>0</v>
      </c>
      <c r="D20" s="6">
        <v>0</v>
      </c>
      <c r="E20" s="8">
        <v>0</v>
      </c>
      <c r="F20" s="4">
        <f t="shared" si="0"/>
        <v>0</v>
      </c>
      <c r="G20" s="4">
        <f t="shared" si="1"/>
        <v>0</v>
      </c>
    </row>
    <row r="21" spans="1:9" x14ac:dyDescent="0.25">
      <c r="A21" s="2" t="s">
        <v>26</v>
      </c>
      <c r="B21" s="6">
        <v>20</v>
      </c>
      <c r="C21" s="8">
        <v>5620887.3200000003</v>
      </c>
      <c r="D21" s="6">
        <v>0</v>
      </c>
      <c r="E21" s="8">
        <v>0</v>
      </c>
      <c r="F21" s="4">
        <f t="shared" si="0"/>
        <v>20</v>
      </c>
      <c r="G21" s="4">
        <f t="shared" si="1"/>
        <v>5620887.3200000003</v>
      </c>
    </row>
    <row r="22" spans="1:9" x14ac:dyDescent="0.25">
      <c r="A22" s="2" t="s">
        <v>27</v>
      </c>
      <c r="B22" s="6">
        <v>0</v>
      </c>
      <c r="C22" s="8">
        <v>0</v>
      </c>
      <c r="D22" s="6">
        <v>13</v>
      </c>
      <c r="E22" s="8">
        <v>1038599.95</v>
      </c>
      <c r="F22" s="4">
        <f t="shared" si="0"/>
        <v>-13</v>
      </c>
      <c r="G22" s="4">
        <f t="shared" si="1"/>
        <v>-1038599.95</v>
      </c>
    </row>
    <row r="23" spans="1:9" x14ac:dyDescent="0.25">
      <c r="A23" s="2" t="s">
        <v>28</v>
      </c>
      <c r="B23" s="6">
        <v>0</v>
      </c>
      <c r="C23" s="8">
        <v>0</v>
      </c>
      <c r="D23" s="6">
        <v>1</v>
      </c>
      <c r="E23" s="8">
        <v>203170.74</v>
      </c>
      <c r="F23" s="4">
        <f t="shared" si="0"/>
        <v>-1</v>
      </c>
      <c r="G23" s="4">
        <f t="shared" si="1"/>
        <v>-203170.74</v>
      </c>
    </row>
    <row r="24" spans="1:9" x14ac:dyDescent="0.25">
      <c r="A24" s="2" t="s">
        <v>29</v>
      </c>
      <c r="B24" s="6">
        <v>117</v>
      </c>
      <c r="C24" s="8">
        <v>15979380.050000001</v>
      </c>
      <c r="D24" s="6">
        <v>14</v>
      </c>
      <c r="E24" s="8">
        <v>3992161.4</v>
      </c>
      <c r="F24" s="4">
        <f t="shared" ref="F24:F25" si="2">SUM(B24-D24)</f>
        <v>103</v>
      </c>
      <c r="G24" s="4">
        <f t="shared" ref="G24:G25" si="3">SUM(C24-E24)</f>
        <v>11987218.65</v>
      </c>
    </row>
    <row r="25" spans="1:9" x14ac:dyDescent="0.25">
      <c r="A25" s="2" t="s">
        <v>30</v>
      </c>
      <c r="B25" s="6">
        <v>0</v>
      </c>
      <c r="C25" s="8">
        <v>0</v>
      </c>
      <c r="D25" s="6">
        <v>4</v>
      </c>
      <c r="E25" s="8">
        <v>136638.54999999999</v>
      </c>
      <c r="F25" s="4">
        <f t="shared" si="2"/>
        <v>-4</v>
      </c>
      <c r="G25" s="4">
        <f t="shared" si="3"/>
        <v>-136638.54999999999</v>
      </c>
    </row>
    <row r="26" spans="1:9" x14ac:dyDescent="0.25">
      <c r="A26" s="17" t="s">
        <v>35</v>
      </c>
      <c r="B26" s="17">
        <f>SUM(B2:B25)</f>
        <v>386</v>
      </c>
      <c r="C26" s="18">
        <f>SUM(C2:C25)</f>
        <v>63446928.519999996</v>
      </c>
      <c r="D26" s="17">
        <f>SUM(D2:D25)</f>
        <v>386</v>
      </c>
      <c r="E26" s="18">
        <f>SUM(E2:E25)</f>
        <v>63446928.519999996</v>
      </c>
      <c r="F26" s="18">
        <f t="shared" ref="F26:G26" si="4">SUM(F2:F25)</f>
        <v>0</v>
      </c>
      <c r="G26" s="18">
        <f t="shared" si="4"/>
        <v>4.4819898903369904E-9</v>
      </c>
    </row>
    <row r="28" spans="1:9" x14ac:dyDescent="0.25">
      <c r="F28" s="5"/>
      <c r="G28" s="5"/>
      <c r="H28" s="40"/>
      <c r="I28" s="40"/>
    </row>
  </sheetData>
  <sortState xmlns:xlrd2="http://schemas.microsoft.com/office/spreadsheetml/2017/richdata2" ref="A2:G26">
    <sortCondition ref="A2:A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Q3 2024</vt:lpstr>
      <vt:lpstr>fördelning mellan trad &amp; fond</vt:lpstr>
      <vt:lpstr>Juli</vt:lpstr>
      <vt:lpstr>Augusti</vt:lpstr>
      <vt:lpstr>September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Jonatan Chauca</cp:lastModifiedBy>
  <cp:revision/>
  <dcterms:created xsi:type="dcterms:W3CDTF">2023-04-17T08:58:42Z</dcterms:created>
  <dcterms:modified xsi:type="dcterms:W3CDTF">2024-10-09T14:20:43Z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2023-04-17T08:58:59Z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e5636014-b8e1-417a-bc27-169f2b6af953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-1350235468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ReviewingToolsShownOnce">
    <vt:lpwstr/>
  </property>
</Properties>
</file>